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Dptel\Desktop\"/>
    </mc:Choice>
  </mc:AlternateContent>
  <xr:revisionPtr revIDLastSave="0" documentId="13_ncr:1_{8BB51428-DE50-4DAA-8844-58ABF004892B}" xr6:coauthVersionLast="43" xr6:coauthVersionMax="43" xr10:uidLastSave="{00000000-0000-0000-0000-000000000000}"/>
  <bookViews>
    <workbookView xWindow="-120" yWindow="-120" windowWidth="20730" windowHeight="11160" activeTab="1" xr2:uid="{00000000-000D-0000-FFFF-FFFF00000000}"/>
  </bookViews>
  <sheets>
    <sheet name="项目跟踪" sheetId="3" r:id="rId1"/>
    <sheet name="周报-21周" sheetId="8" r:id="rId2"/>
    <sheet name="周报-20" sheetId="7" r:id="rId3"/>
    <sheet name="周报-19 " sheetId="6" r:id="rId4"/>
    <sheet name="周报-17周" sheetId="5" r:id="rId5"/>
    <sheet name="周报-16周" sheetId="4" r:id="rId6"/>
  </sheets>
  <definedNames>
    <definedName name="_xlnm._FilterDatabase" localSheetId="0" hidden="1">项目跟踪!$A$1:$V$29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T8" i="3" l="1"/>
  <c r="T9" i="3"/>
  <c r="E5" i="8" l="1"/>
  <c r="D5" i="8"/>
  <c r="E5" i="7" l="1"/>
  <c r="D5" i="7" s="1"/>
  <c r="T49" i="3" l="1"/>
  <c r="S7" i="3" l="1"/>
  <c r="U8" i="3"/>
  <c r="U26" i="3"/>
  <c r="U27" i="3"/>
  <c r="U9" i="3"/>
  <c r="U11" i="3"/>
  <c r="U18" i="3"/>
  <c r="U25" i="3"/>
  <c r="U17" i="3"/>
  <c r="U16" i="3"/>
  <c r="U5" i="3"/>
  <c r="U4" i="3"/>
  <c r="U7" i="3" l="1"/>
  <c r="S49" i="3"/>
  <c r="U49" i="3" s="1"/>
  <c r="U2" i="3"/>
  <c r="U3" i="3"/>
  <c r="U12" i="3"/>
  <c r="U6" i="3"/>
</calcChain>
</file>

<file path=xl/sharedStrings.xml><?xml version="1.0" encoding="utf-8"?>
<sst xmlns="http://schemas.openxmlformats.org/spreadsheetml/2006/main" count="690" uniqueCount="373">
  <si>
    <t>销售</t>
    <phoneticPr fontId="1" type="noConversion"/>
  </si>
  <si>
    <t>国家</t>
    <phoneticPr fontId="1" type="noConversion"/>
  </si>
  <si>
    <t>客户名称</t>
    <phoneticPr fontId="1" type="noConversion"/>
  </si>
  <si>
    <t>客户编码</t>
    <phoneticPr fontId="1" type="noConversion"/>
  </si>
  <si>
    <t>项目情况</t>
    <phoneticPr fontId="1" type="noConversion"/>
  </si>
  <si>
    <t>类型</t>
    <phoneticPr fontId="1" type="noConversion"/>
  </si>
  <si>
    <t>我司型号</t>
    <phoneticPr fontId="1" type="noConversion"/>
  </si>
  <si>
    <t>状态</t>
  </si>
  <si>
    <t>开始时间</t>
    <phoneticPr fontId="1" type="noConversion"/>
  </si>
  <si>
    <t>竞争分析</t>
    <phoneticPr fontId="1" type="noConversion"/>
  </si>
  <si>
    <t>重要等级</t>
    <phoneticPr fontId="1" type="noConversion"/>
  </si>
  <si>
    <t>19年目标USD</t>
    <phoneticPr fontId="1" type="noConversion"/>
  </si>
  <si>
    <t>目前进度</t>
    <phoneticPr fontId="1" type="noConversion"/>
  </si>
  <si>
    <t>完成比例</t>
    <phoneticPr fontId="1" type="noConversion"/>
  </si>
  <si>
    <t>客户档案</t>
    <phoneticPr fontId="1" type="noConversion"/>
  </si>
  <si>
    <t>英国</t>
    <phoneticPr fontId="1" type="noConversion"/>
  </si>
  <si>
    <t>AA</t>
    <phoneticPr fontId="1" type="noConversion"/>
  </si>
  <si>
    <t>完成年度目标进度</t>
    <phoneticPr fontId="1" type="noConversion"/>
  </si>
  <si>
    <t>本周销售额</t>
    <phoneticPr fontId="1" type="noConversion"/>
  </si>
  <si>
    <t>下周工作计划</t>
    <phoneticPr fontId="1" type="noConversion"/>
  </si>
  <si>
    <t>其他</t>
    <phoneticPr fontId="1" type="noConversion"/>
  </si>
  <si>
    <t>本周主要工作和突破</t>
    <phoneticPr fontId="1" type="noConversion"/>
  </si>
  <si>
    <t>Taffy</t>
    <phoneticPr fontId="1" type="noConversion"/>
  </si>
  <si>
    <t>IQD</t>
    <phoneticPr fontId="1" type="noConversion"/>
  </si>
  <si>
    <t>G024</t>
    <phoneticPr fontId="1" type="noConversion"/>
  </si>
  <si>
    <t>100MHz Low Phase Noise OCXO,100pcs/year</t>
    <phoneticPr fontId="1" type="noConversion"/>
  </si>
  <si>
    <t>OC</t>
    <phoneticPr fontId="1" type="noConversion"/>
  </si>
  <si>
    <t>O22A-W426-10.00MHzV1.0)</t>
    <phoneticPr fontId="1" type="noConversion"/>
  </si>
  <si>
    <t>DO</t>
  </si>
  <si>
    <t>已发新制规格书给客户，待客户确认规格</t>
    <phoneticPr fontId="1" type="noConversion"/>
  </si>
  <si>
    <t>无</t>
    <phoneticPr fontId="1" type="noConversion"/>
  </si>
  <si>
    <t>在我们原有的低躁产品基础上，再次提高相躁指标，Jason和Davy跟进测试后，确认我们能做</t>
    <phoneticPr fontId="1" type="noConversion"/>
  </si>
  <si>
    <t>handset test equipment，500~600pcs/year</t>
    <phoneticPr fontId="1" type="noConversion"/>
  </si>
  <si>
    <t>O11F-100M低躁，型号未定</t>
    <phoneticPr fontId="1" type="noConversion"/>
  </si>
  <si>
    <t>黄源正在排版测试，目前表贴完成，测试验证是否有可行方案</t>
    <phoneticPr fontId="1" type="noConversion"/>
  </si>
  <si>
    <t>难点在封装小，指标高</t>
    <phoneticPr fontId="1" type="noConversion"/>
  </si>
  <si>
    <t>以色列</t>
    <phoneticPr fontId="1" type="noConversion"/>
  </si>
  <si>
    <t>Elina</t>
    <phoneticPr fontId="1" type="noConversion"/>
  </si>
  <si>
    <t>G021</t>
    <phoneticPr fontId="1" type="noConversion"/>
  </si>
  <si>
    <t>终端Airspan，小基站项目推荐</t>
    <phoneticPr fontId="1" type="noConversion"/>
  </si>
  <si>
    <t>OC/TC</t>
    <phoneticPr fontId="1" type="noConversion"/>
  </si>
  <si>
    <t xml:space="preserve">O11F-X319-19.20MHz
T75B-Y319-19.20MHz
O11F-K319-19.20MHz
</t>
    <phoneticPr fontId="1" type="noConversion"/>
  </si>
  <si>
    <t>已发规格给Elina</t>
    <phoneticPr fontId="1" type="noConversion"/>
  </si>
  <si>
    <t>A</t>
    <phoneticPr fontId="1" type="noConversion"/>
  </si>
  <si>
    <t>15周</t>
    <phoneticPr fontId="1" type="noConversion"/>
  </si>
  <si>
    <t>14周</t>
    <phoneticPr fontId="1" type="noConversion"/>
  </si>
  <si>
    <t>客户反馈it's just on time,我们推荐的很及时</t>
    <phoneticPr fontId="1" type="noConversion"/>
  </si>
  <si>
    <t>因为大客户项目冲突，此项目被迫暂停验证</t>
    <phoneticPr fontId="1" type="noConversion"/>
  </si>
  <si>
    <t>Elina有询过Airspan的项目，跟Airspan应该有过合作，可以充分用起来</t>
    <phoneticPr fontId="1" type="noConversion"/>
  </si>
  <si>
    <t>美国</t>
    <phoneticPr fontId="1" type="noConversion"/>
  </si>
  <si>
    <t>Calix（Jabil VN)</t>
    <phoneticPr fontId="1" type="noConversion"/>
  </si>
  <si>
    <t>H566</t>
    <phoneticPr fontId="1" type="noConversion"/>
  </si>
  <si>
    <t>Dpsync</t>
    <phoneticPr fontId="1" type="noConversion"/>
  </si>
  <si>
    <t>ACS9522</t>
    <phoneticPr fontId="1" type="noConversion"/>
  </si>
  <si>
    <t>Calix OLT and ONT Access Products(EPON应用的光线路和光网络终端）</t>
    <phoneticPr fontId="1" type="noConversion"/>
  </si>
  <si>
    <t>3月初新建Jabil VN档案，并接到订单420pcs，覆盖半年用量</t>
    <phoneticPr fontId="1" type="noConversion"/>
  </si>
  <si>
    <t>发票即将到期，催收货款，客户反馈预计在4月15日付款</t>
    <phoneticPr fontId="1" type="noConversion"/>
  </si>
  <si>
    <t>跟进回款</t>
    <phoneticPr fontId="1" type="noConversion"/>
  </si>
  <si>
    <t>AAA</t>
    <phoneticPr fontId="1" type="noConversion"/>
  </si>
  <si>
    <t>芯片客户，已量产，订单稳定
晶振有从IQD购买</t>
    <phoneticPr fontId="1" type="noConversion"/>
  </si>
  <si>
    <t>Tektronix（Flex SZ）</t>
    <phoneticPr fontId="1" type="noConversion"/>
  </si>
  <si>
    <t>H037-02</t>
    <phoneticPr fontId="1" type="noConversion"/>
  </si>
  <si>
    <t>加拿大</t>
    <phoneticPr fontId="1" type="noConversion"/>
  </si>
  <si>
    <t>Ciena(Sanmina&amp;Flex)</t>
    <phoneticPr fontId="1" type="noConversion"/>
  </si>
  <si>
    <t>H014
H037-03</t>
    <phoneticPr fontId="1" type="noConversion"/>
  </si>
  <si>
    <t>6500时间卡</t>
    <phoneticPr fontId="1" type="noConversion"/>
  </si>
  <si>
    <t>Semtech转的芯片客户，海外重点客户；晶振供应商目前有9家，切入会比较久，目前知道IQD有做我们的晶振进去；对PLL非常感兴趣</t>
    <phoneticPr fontId="1" type="noConversion"/>
  </si>
  <si>
    <t>AAAA</t>
    <phoneticPr fontId="1" type="noConversion"/>
  </si>
  <si>
    <t>DW</t>
    <phoneticPr fontId="1" type="noConversion"/>
  </si>
  <si>
    <t>2月初接到Flex质量投诉，退回6pcs产品；3月4日发送FA报告，结论是SDRAM残留品使用带来的风险。</t>
    <phoneticPr fontId="1" type="noConversion"/>
  </si>
  <si>
    <t>客户要求退货另一批隔离的113pcs，经内部讨论同意此需求。另外对我们短期和长期的改善计划非常重视，我们在邮件中做了一一回复。</t>
    <phoneticPr fontId="1" type="noConversion"/>
  </si>
  <si>
    <t>客户已经寄出113pcs，没有按照我们要求的写低单价，金额较大，需开会讨论如何报关进口；要求我们重新提交8D报告，补充完整长期改善措施；另已发邮件跟客户申请从东莞补货，等客户确认包装差异是否接受。</t>
    <phoneticPr fontId="1" type="noConversion"/>
  </si>
  <si>
    <t>ACS9521</t>
    <phoneticPr fontId="1" type="noConversion"/>
  </si>
  <si>
    <t>video switch和终端产品</t>
    <phoneticPr fontId="1" type="noConversion"/>
  </si>
  <si>
    <t>目前芯片稳定供货中</t>
    <phoneticPr fontId="1" type="noConversion"/>
  </si>
  <si>
    <t>主要是做video的产品，包括连接终端的switch和终端产品，目前用我们芯片的应用比较类似于switch，做master应用；用ACS9521做master，没有syncE的应用；主要给做电影和广播电视的客户；目前知道IQD有做我们的晶振进去；</t>
    <phoneticPr fontId="1" type="noConversion"/>
  </si>
  <si>
    <t>Jason跟Mike在讨论R2.4.0 firmware的技术问题</t>
    <phoneticPr fontId="1" type="noConversion"/>
  </si>
  <si>
    <t>暂无更新</t>
    <phoneticPr fontId="1" type="noConversion"/>
  </si>
  <si>
    <t>DI</t>
  </si>
  <si>
    <t>CM</t>
    <phoneticPr fontId="1" type="noConversion"/>
  </si>
  <si>
    <t>CM30B-G328-10.00MHz</t>
    <phoneticPr fontId="1" type="noConversion"/>
  </si>
  <si>
    <t>IQD实验室使用</t>
    <phoneticPr fontId="1" type="noConversion"/>
  </si>
  <si>
    <t>本周预计再发货1pcs</t>
    <phoneticPr fontId="1" type="noConversion"/>
  </si>
  <si>
    <t>19年2月下单2pcs</t>
    <phoneticPr fontId="1" type="noConversion"/>
  </si>
  <si>
    <t>样品预计本周可以发出
客户端需要一段时间测试验证</t>
    <phoneticPr fontId="1" type="noConversion"/>
  </si>
  <si>
    <t>已交货1pcs</t>
    <phoneticPr fontId="1" type="noConversion"/>
  </si>
  <si>
    <t>德国</t>
    <phoneticPr fontId="1" type="noConversion"/>
  </si>
  <si>
    <t>Adva(Sanmina SZ)</t>
    <phoneticPr fontId="1" type="noConversion"/>
  </si>
  <si>
    <t>C040</t>
    <phoneticPr fontId="1" type="noConversion"/>
  </si>
  <si>
    <t>终端Adva，原Elina代理，现转为直供，19年给的需求约2000pcs</t>
    <phoneticPr fontId="1" type="noConversion"/>
  </si>
  <si>
    <t>O55A-A329-10.00MHz</t>
    <phoneticPr fontId="1" type="noConversion"/>
  </si>
  <si>
    <t>Morion</t>
    <phoneticPr fontId="1" type="noConversion"/>
  </si>
  <si>
    <t>勿透露我们跟Adva之间的直供关系</t>
    <phoneticPr fontId="1" type="noConversion"/>
  </si>
  <si>
    <t>目标为此款CM30的年度总目标，若有另外项目会另起行写</t>
    <phoneticPr fontId="1" type="noConversion"/>
  </si>
  <si>
    <t>Andhra</t>
    <phoneticPr fontId="1" type="noConversion"/>
  </si>
  <si>
    <t>印度</t>
    <phoneticPr fontId="1" type="noConversion"/>
  </si>
  <si>
    <t>G007</t>
    <phoneticPr fontId="1" type="noConversion"/>
  </si>
  <si>
    <t>T11A-Q326-21.00MHz(V1.1)</t>
    <phoneticPr fontId="1" type="noConversion"/>
  </si>
  <si>
    <t>TC</t>
    <phoneticPr fontId="1" type="noConversion"/>
  </si>
  <si>
    <t>2018年12月交付样品10pcs，2019年1月下单600pcs。</t>
    <phoneticPr fontId="1" type="noConversion"/>
  </si>
  <si>
    <t>无更新</t>
    <phoneticPr fontId="1" type="noConversion"/>
  </si>
  <si>
    <t>美国某终端，EAU 1k，已购样品，频点特殊44.8MHz</t>
    <phoneticPr fontId="1" type="noConversion"/>
  </si>
  <si>
    <t>T75A-G518-44.80MHz</t>
    <phoneticPr fontId="1" type="noConversion"/>
  </si>
  <si>
    <t>问了Elina目前反馈，无回复，如果有机会我们自己也可以联系</t>
    <phoneticPr fontId="1" type="noConversion"/>
  </si>
  <si>
    <t>样品制作中</t>
    <phoneticPr fontId="1" type="noConversion"/>
  </si>
  <si>
    <t>样品实际的相躁测试数据要发给客户</t>
    <phoneticPr fontId="1" type="noConversion"/>
  </si>
  <si>
    <t>Kyocera</t>
    <phoneticPr fontId="1" type="noConversion"/>
  </si>
  <si>
    <t>模块总预测（旧项目）</t>
    <phoneticPr fontId="1" type="noConversion"/>
  </si>
  <si>
    <t>OC总预测（旧项目）</t>
    <phoneticPr fontId="1" type="noConversion"/>
  </si>
  <si>
    <t>TC总预测（旧项目）</t>
    <phoneticPr fontId="1" type="noConversion"/>
  </si>
  <si>
    <t>所有CM型号</t>
    <phoneticPr fontId="1" type="noConversion"/>
  </si>
  <si>
    <t>所有OC型号</t>
    <phoneticPr fontId="1" type="noConversion"/>
  </si>
  <si>
    <t>所有TC型号</t>
    <phoneticPr fontId="1" type="noConversion"/>
  </si>
  <si>
    <t>无线通信项目，年用量500~1000pcs，21M特殊频点</t>
    <phoneticPr fontId="1" type="noConversion"/>
  </si>
  <si>
    <t>2018.12收到Adva直供需求，经过拜访、电话邮件沟通，决定直供，已签订NDA协议。就此事双方会对Elina保密。</t>
    <phoneticPr fontId="1" type="noConversion"/>
  </si>
  <si>
    <t>第12周已与Adava建立code；第13周开始跟Sanmina深圳对接建code</t>
    <phoneticPr fontId="1" type="noConversion"/>
  </si>
  <si>
    <t>Sanmina深圳发现其实我们之前有code，检查后发现我们11年之前确实有code，不过在我们系统被停用。Sanmina需激活我们的旧code，需要我们提供银行信息。</t>
    <phoneticPr fontId="1" type="noConversion"/>
  </si>
  <si>
    <t>T75，30.72MHz,年需求1K</t>
    <phoneticPr fontId="1" type="noConversion"/>
  </si>
  <si>
    <t>TC</t>
    <phoneticPr fontId="1" type="noConversion"/>
  </si>
  <si>
    <t>Abracon</t>
    <phoneticPr fontId="1" type="noConversion"/>
  </si>
  <si>
    <t>100M低躁OC，需要样品5pcs</t>
    <phoneticPr fontId="1" type="noConversion"/>
  </si>
  <si>
    <t>OC</t>
    <phoneticPr fontId="1" type="noConversion"/>
  </si>
  <si>
    <t>O22B-Q426-100.00MHz-A</t>
    <phoneticPr fontId="1" type="noConversion"/>
  </si>
  <si>
    <t>A</t>
    <phoneticPr fontId="1" type="noConversion"/>
  </si>
  <si>
    <t>客户发来询价，需要超低相躁的100M OC，研究客户需求后，推荐了我们的O22B-Q426-100.00MHz-A并发送报价</t>
    <phoneticPr fontId="1" type="noConversion"/>
  </si>
  <si>
    <t>客户反馈其终端无法接受此价格，询价关闭；告诉客户我们有稍低指标的，询问了客户目标价。</t>
    <phoneticPr fontId="1" type="noConversion"/>
  </si>
  <si>
    <t>O23B-J413-10.00MHz</t>
    <phoneticPr fontId="1" type="noConversion"/>
  </si>
  <si>
    <t>Low noise, fixed frequency, test oscillator；测验用振荡器，仅需1pcs，要已开发品</t>
    <phoneticPr fontId="1" type="noConversion"/>
  </si>
  <si>
    <t>客户发了询价，测验用振荡器；关注相躁和压控范围。跟Jason反馈后推荐了我们在生产的型号O23B-J413-10.00MHz。</t>
    <phoneticPr fontId="1" type="noConversion"/>
  </si>
  <si>
    <t>无更新，已发邮件问</t>
    <phoneticPr fontId="1" type="noConversion"/>
  </si>
  <si>
    <t>采购3月底发来询价，询20K价格，分4次提货</t>
    <phoneticPr fontId="1" type="noConversion"/>
  </si>
  <si>
    <t>跟陈总确认，我们最低可供价格$35，MOQ 20k.200k也是同样价格。</t>
    <phoneticPr fontId="1" type="noConversion"/>
  </si>
  <si>
    <t>追后续，未回复</t>
    <phoneticPr fontId="1" type="noConversion"/>
  </si>
  <si>
    <t>44M and 40M VCTCXO，EAU 2K</t>
    <phoneticPr fontId="1" type="noConversion"/>
  </si>
  <si>
    <t>T32-F513-40.00MHz(V1.1)</t>
    <phoneticPr fontId="1" type="noConversion"/>
  </si>
  <si>
    <t>3月底新询价，推荐我们40M的T32规格，无44MHz产品</t>
    <phoneticPr fontId="1" type="noConversion"/>
  </si>
  <si>
    <t>T75B-S319-50.00MHz
T75B-S319-40.00MHz
T75B-S319-48.00MHz</t>
    <phoneticPr fontId="1" type="noConversion"/>
  </si>
  <si>
    <t xml:space="preserve">Paul询问40M，48MHz  and 50MHz T75，1K&amp;5K
</t>
    <phoneticPr fontId="1" type="noConversion"/>
  </si>
  <si>
    <t>Paul 3月11日发来询价，我们推荐了规格书并发送报价</t>
    <phoneticPr fontId="1" type="noConversion"/>
  </si>
  <si>
    <t>询问是否有T53封装的同等指标产品，我们有，发送了规格书，并发送报价</t>
    <phoneticPr fontId="1" type="noConversion"/>
  </si>
  <si>
    <t>T75B-P319-30.72MHz</t>
    <phoneticPr fontId="1" type="noConversion"/>
  </si>
  <si>
    <t>客户发来Abracon规格书寻找替代，已发规格书</t>
    <phoneticPr fontId="1" type="noConversion"/>
  </si>
  <si>
    <t>10Mhz OCXO  12V</t>
    <phoneticPr fontId="1" type="noConversion"/>
  </si>
  <si>
    <t>O23B-P445-10.00MHz</t>
    <phoneticPr fontId="1" type="noConversion"/>
  </si>
  <si>
    <t>海外某军工客户
原购买CM55F，2年内出现3次质量问题（内部改制造成），想换成CM30；EAU 100pcs每年。</t>
    <phoneticPr fontId="1" type="noConversion"/>
  </si>
  <si>
    <t>2月底询价，相躁要求-140 dBc/Hz @ 100Hz，推荐型号；客户反馈规格OK并已发送报价。</t>
    <phoneticPr fontId="1" type="noConversion"/>
  </si>
  <si>
    <t>3.15日申请1pcs免费样品，批准</t>
    <phoneticPr fontId="1" type="noConversion"/>
  </si>
  <si>
    <t>样品准备中</t>
    <phoneticPr fontId="1" type="noConversion"/>
  </si>
  <si>
    <t>Calnex</t>
    <phoneticPr fontId="1" type="noConversion"/>
  </si>
  <si>
    <t>暂无</t>
    <phoneticPr fontId="1" type="noConversion"/>
  </si>
  <si>
    <t>TC&amp;OC</t>
    <phoneticPr fontId="1" type="noConversion"/>
  </si>
  <si>
    <t>WSTS展会上遇到Calnex CEO和商务开发经理，拿到名片</t>
    <phoneticPr fontId="1" type="noConversion"/>
  </si>
  <si>
    <t>WDI AG</t>
    <phoneticPr fontId="1" type="noConversion"/>
  </si>
  <si>
    <t>发最新产品资料给CEO，礼貌性表示感谢，未询问具体产品，过几周再跟进</t>
    <phoneticPr fontId="1" type="noConversion"/>
  </si>
  <si>
    <t>发最新产品，无回复</t>
    <phoneticPr fontId="1" type="noConversion"/>
  </si>
  <si>
    <t>AA</t>
    <phoneticPr fontId="1" type="noConversion"/>
  </si>
  <si>
    <t>同步测试仪表领军者，国内有类似公司深圳夏光</t>
    <phoneticPr fontId="1" type="noConversion"/>
  </si>
  <si>
    <t>德国代理，有主动询价历史</t>
    <phoneticPr fontId="1" type="noConversion"/>
  </si>
  <si>
    <t>T75B-P512-35.00MHz</t>
    <phoneticPr fontId="1" type="noConversion"/>
  </si>
  <si>
    <t xml:space="preserve">1月发来询价，相躁要求-135dBc/Hz@1KHz，现有产品无法满足；Jason帮沟通后，我们可以改方案做到此指标，发规格书给客户。
</t>
    <phoneticPr fontId="1" type="noConversion"/>
  </si>
  <si>
    <t>TCXO 35MHz，low phase noise,SDH模块，特殊频点</t>
    <phoneticPr fontId="1" type="noConversion"/>
  </si>
  <si>
    <t>CTS</t>
    <phoneticPr fontId="1" type="noConversion"/>
  </si>
  <si>
    <t>25MHz OCXO，EAU 100pcs</t>
    <phoneticPr fontId="1" type="noConversion"/>
  </si>
  <si>
    <t>O23B-J413-25.00MHz</t>
    <phoneticPr fontId="1" type="noConversion"/>
  </si>
  <si>
    <t>客户1月21日询价，找一款O23B-J413-10.0MHz相同，但是频率是25MHz的。需要抖动数据，但因为是新品且无订单，工程师无法提供，也告知无法预估。</t>
    <phoneticPr fontId="1" type="noConversion"/>
  </si>
  <si>
    <t>高温验证遇阻，研发在想解决办法。下周一，4月22日，给最终结果。</t>
    <phoneticPr fontId="1" type="noConversion"/>
  </si>
  <si>
    <t>O11E-K311-30.72MHz</t>
    <phoneticPr fontId="1" type="noConversion"/>
  </si>
  <si>
    <t xml:space="preserve">60GHz Wifi AP control,EAU  3k to 5k ，Life Cycle of Project Minimum 3 years，Q2’19开始
</t>
    <phoneticPr fontId="1" type="noConversion"/>
  </si>
  <si>
    <t>1月10日询价。发送规格书。因为CTS价格原因，提出期望价格$23，我们最终审批价格$23（MOQ＞10k），$22（MOQ＞20k）.</t>
    <phoneticPr fontId="1" type="noConversion"/>
  </si>
  <si>
    <t>DW</t>
    <phoneticPr fontId="1" type="noConversion"/>
  </si>
  <si>
    <t>DO</t>
    <phoneticPr fontId="1" type="noConversion"/>
  </si>
  <si>
    <t>New</t>
  </si>
  <si>
    <t>第16周周报</t>
    <phoneticPr fontId="1" type="noConversion"/>
  </si>
  <si>
    <t>项目状态</t>
    <phoneticPr fontId="1" type="noConversion"/>
  </si>
  <si>
    <t>截止本周完成进度</t>
    <phoneticPr fontId="1" type="noConversion"/>
  </si>
  <si>
    <t>DO</t>
    <phoneticPr fontId="1" type="noConversion"/>
  </si>
  <si>
    <t>DI</t>
    <phoneticPr fontId="1" type="noConversion"/>
  </si>
  <si>
    <t>2. IQD,O11F低躁项目验证跟进，下周一出结果</t>
    <phoneticPr fontId="1" type="noConversion"/>
  </si>
  <si>
    <t>5. IQD T53-26M客退，退货非常麻烦，跟海关沟通了最终进口方式</t>
    <phoneticPr fontId="1" type="noConversion"/>
  </si>
  <si>
    <t>4. Ciena客诉客退处理，跟进重新提交8D报告，以及换货进度</t>
    <phoneticPr fontId="1" type="noConversion"/>
  </si>
  <si>
    <t>6. IQD新询价30.72M需求，EAU 1k，已发规格书</t>
    <phoneticPr fontId="1" type="noConversion"/>
  </si>
  <si>
    <t>3. 跟进Compel  M11A项目，年需求500~1000pcs，等待价格审批</t>
    <phoneticPr fontId="1" type="noConversion"/>
  </si>
  <si>
    <t>8. 面试美国签证</t>
    <phoneticPr fontId="1" type="noConversion"/>
  </si>
  <si>
    <t>2019年总目标</t>
    <phoneticPr fontId="1" type="noConversion"/>
  </si>
  <si>
    <t>本周数量</t>
    <phoneticPr fontId="1" type="noConversion"/>
  </si>
  <si>
    <t>1. 深圳新美亚（终端Adva）代码已建立，并拿到预测</t>
    <phoneticPr fontId="1" type="noConversion"/>
  </si>
  <si>
    <t>1. IQD,O11F低躁项目的验证结果跟进</t>
    <phoneticPr fontId="1" type="noConversion"/>
  </si>
  <si>
    <t>3. Compel  M11A项目跟进</t>
    <phoneticPr fontId="1" type="noConversion"/>
  </si>
  <si>
    <t>2. Ciena芯片换货进程跟进，包装差异确认</t>
    <phoneticPr fontId="1" type="noConversion"/>
  </si>
  <si>
    <t>4. Calnex只做了礼貌性回复,请教下一步动作和时间</t>
    <phoneticPr fontId="1" type="noConversion"/>
  </si>
  <si>
    <t>7. 联系iskratel，推TC/011F</t>
    <phoneticPr fontId="1" type="noConversion"/>
  </si>
  <si>
    <t>需协助问题点</t>
    <phoneticPr fontId="1" type="noConversion"/>
  </si>
  <si>
    <t>1.研发对于即将停产或已停产产品，无预警通知，会导致客户下单后无法接单，客户很被动；销售提出后，反馈也非常慢；至今无实质进展；</t>
    <phoneticPr fontId="1" type="noConversion"/>
  </si>
  <si>
    <t>6. 联系Eric整理的已有联系方式的历届展会潜在客户</t>
    <phoneticPr fontId="1" type="noConversion"/>
  </si>
  <si>
    <t>2.报关问题耗时耗力，无专人跟进。</t>
    <phoneticPr fontId="1" type="noConversion"/>
  </si>
  <si>
    <t>5. 研究ROHDE &amp; SCHWARZ公司产品，IMS时有针对性地推荐，客户展位号642</t>
    <phoneticPr fontId="1" type="noConversion"/>
  </si>
  <si>
    <t>希腊</t>
    <phoneticPr fontId="1" type="noConversion"/>
  </si>
  <si>
    <t>Semtech芯片客户，但是之前客户要求太高我们未达到，未购买过芯片。做Small cell</t>
    <phoneticPr fontId="1" type="noConversion"/>
  </si>
  <si>
    <t>发送了产品介绍，重点推了small cell的O11F和TC</t>
    <phoneticPr fontId="1" type="noConversion"/>
  </si>
  <si>
    <t>TC</t>
    <phoneticPr fontId="1" type="noConversion"/>
  </si>
  <si>
    <t>Abracon是美国一家晶振制造商，有TC，OC，IOT，无时钟模块，做OEM的。</t>
    <phoneticPr fontId="1" type="noConversion"/>
  </si>
  <si>
    <t>斯洛文尼亚</t>
    <phoneticPr fontId="1" type="noConversion"/>
  </si>
  <si>
    <t>Taffy</t>
    <phoneticPr fontId="1" type="noConversion"/>
  </si>
  <si>
    <t>原Semtech转过来的芯片客户</t>
    <phoneticPr fontId="1" type="noConversion"/>
  </si>
  <si>
    <t>16周</t>
    <phoneticPr fontId="1" type="noConversion"/>
  </si>
  <si>
    <t>AIE</t>
    <phoneticPr fontId="1" type="noConversion"/>
  </si>
  <si>
    <t>2016Electronics</t>
    <phoneticPr fontId="1" type="noConversion"/>
  </si>
  <si>
    <t>Italy</t>
    <phoneticPr fontId="1" type="noConversion"/>
  </si>
  <si>
    <t xml:space="preserve">wireless and GPS tracking </t>
    <phoneticPr fontId="1" type="noConversion"/>
  </si>
  <si>
    <t>看主页有晶振机会，发送了产品介绍</t>
    <phoneticPr fontId="1" type="noConversion"/>
  </si>
  <si>
    <t>Iskratel</t>
    <phoneticPr fontId="1" type="noConversion"/>
  </si>
  <si>
    <t>Intracom-telecom</t>
    <phoneticPr fontId="1" type="noConversion"/>
  </si>
  <si>
    <t>Eric发送了介绍邮件，及产品介绍</t>
    <phoneticPr fontId="1" type="noConversion"/>
  </si>
  <si>
    <t>第17周周报</t>
    <phoneticPr fontId="1" type="noConversion"/>
  </si>
  <si>
    <t>客户表示如果价格115美金，我们的产品才有优势，对于低躁产品，我们无法做到此价格</t>
    <phoneticPr fontId="1" type="noConversion"/>
  </si>
  <si>
    <t>50MHz TCXO，:+/-2.5ppm
T32/T53</t>
    <phoneticPr fontId="1" type="noConversion"/>
  </si>
  <si>
    <t>Colin发来询问，我们目前只有±1ppm的产品，推荐了此款规格，待客户回复</t>
    <phoneticPr fontId="1" type="noConversion"/>
  </si>
  <si>
    <t>黄源回复验证受阻，需找供应商协助调节参数。王义峰回复现研发开发精力不足，非优先开发项目，但是是未来产品方向，短期内无法给出验证完成时间。</t>
    <phoneticPr fontId="1" type="noConversion"/>
  </si>
  <si>
    <t>本周下了2pcs样品单，状态更新为DI</t>
    <phoneticPr fontId="1" type="noConversion"/>
  </si>
  <si>
    <t>TCXO 40MHz，low phase noise,SDH模块，特殊频点</t>
    <phoneticPr fontId="1" type="noConversion"/>
  </si>
  <si>
    <t>T32-B511-40.00MHz</t>
    <phoneticPr fontId="1" type="noConversion"/>
  </si>
  <si>
    <t>本周下了2pcs样品订单</t>
    <phoneticPr fontId="1" type="noConversion"/>
  </si>
  <si>
    <t>1. Q1季度总结报告//欧洲区域目标客户整理</t>
    <phoneticPr fontId="1" type="noConversion"/>
  </si>
  <si>
    <t>2. IQD,O11F低躁项目验证跟进，研发回复人手不够，项目暂停</t>
    <phoneticPr fontId="1" type="noConversion"/>
  </si>
  <si>
    <t>3. Ciena客诉客退处理，重新提交8D报告，跟进退货和换货</t>
    <phoneticPr fontId="1" type="noConversion"/>
  </si>
  <si>
    <t>4. IQD 50MHz TCXO新询价，已发推荐型号</t>
    <phoneticPr fontId="1" type="noConversion"/>
  </si>
  <si>
    <t>6. IQD两款新DI，TC，35M&amp;40M，样品订单</t>
    <phoneticPr fontId="1" type="noConversion"/>
  </si>
  <si>
    <t>Bls electronics</t>
    <phoneticPr fontId="1" type="noConversion"/>
  </si>
  <si>
    <t>Schweiz</t>
  </si>
  <si>
    <t>发MCU price list;Clock module要小尺寸，有holdover要求；校准仪器。2018Electronics潜在客户。</t>
    <phoneticPr fontId="1" type="noConversion"/>
  </si>
  <si>
    <t>TC/CM</t>
    <phoneticPr fontId="1" type="noConversion"/>
  </si>
  <si>
    <t>之前发过介绍信，无回复，本次发送了最新产品资料</t>
    <phoneticPr fontId="1" type="noConversion"/>
  </si>
  <si>
    <t>ACTE</t>
    <phoneticPr fontId="1" type="noConversion"/>
  </si>
  <si>
    <t>Denmark</t>
    <phoneticPr fontId="1" type="noConversion"/>
  </si>
  <si>
    <t>OC感兴趣，量不大；现有项目找second source</t>
    <phoneticPr fontId="1" type="noConversion"/>
  </si>
  <si>
    <t>2018Electronics潜在客户</t>
    <phoneticPr fontId="1" type="noConversion"/>
  </si>
  <si>
    <t>5. 联系了AIE/Bls electronics/ACTE</t>
    <phoneticPr fontId="1" type="noConversion"/>
  </si>
  <si>
    <t>7. 预习了部分IMS 2019的参展客户，列出潜在客户</t>
    <phoneticPr fontId="1" type="noConversion"/>
  </si>
  <si>
    <t>1. 继续预习IMS参展客户，锁定重点开发对象</t>
    <phoneticPr fontId="1" type="noConversion"/>
  </si>
  <si>
    <t>3. Ciena芯片换货跟进</t>
    <phoneticPr fontId="1" type="noConversion"/>
  </si>
  <si>
    <t>2. 继续联系已有联系方式的潜在客户（所剩不多）</t>
    <phoneticPr fontId="1" type="noConversion"/>
  </si>
  <si>
    <t>4. 讨教欧洲目标客户的开发方式</t>
    <phoneticPr fontId="1" type="noConversion"/>
  </si>
  <si>
    <t>6. IQD 4月份订单骤减，了解原因</t>
    <phoneticPr fontId="1" type="noConversion"/>
  </si>
  <si>
    <t>8. Adva对温度范围要求变高，内部讨论是否更新规格</t>
    <phoneticPr fontId="1" type="noConversion"/>
  </si>
  <si>
    <t>9. 深圳新美亚银行账号问题，尚未解决</t>
    <phoneticPr fontId="1" type="noConversion"/>
  </si>
  <si>
    <t>7。</t>
    <phoneticPr fontId="1" type="noConversion"/>
  </si>
  <si>
    <t>5. 深圳新美亚银行账号问题，催促财务尽快解决</t>
    <phoneticPr fontId="1" type="noConversion"/>
  </si>
  <si>
    <t>10.Andhra要求产品底部不加二维码，沟通中</t>
    <phoneticPr fontId="1" type="noConversion"/>
  </si>
  <si>
    <t>区域，可以求助代理去攻目标客户</t>
    <phoneticPr fontId="1" type="noConversion"/>
  </si>
  <si>
    <t>WDI，再联系一下，推荐对应的人接口</t>
    <phoneticPr fontId="1" type="noConversion"/>
  </si>
  <si>
    <t>先找到在欧洲做晶振的代理，再去推进，多找代理</t>
    <phoneticPr fontId="1" type="noConversion"/>
  </si>
  <si>
    <t>周会：</t>
    <phoneticPr fontId="1" type="noConversion"/>
  </si>
  <si>
    <t>G007</t>
    <phoneticPr fontId="1" type="noConversion"/>
  </si>
  <si>
    <t>O22S-O319-49.152MHz</t>
    <phoneticPr fontId="1" type="noConversion"/>
  </si>
  <si>
    <t>17周</t>
    <phoneticPr fontId="1" type="noConversion"/>
  </si>
  <si>
    <t>客户发了询价，找Vectron p2p替代。跟王丹确认我们可做，用16.384倍频方案，但是暂无晶体需重新采购。已发规格书和报价，待客户回复</t>
    <phoneticPr fontId="1" type="noConversion"/>
  </si>
  <si>
    <t xml:space="preserve">49.152 MHz O22S，pin to pin to Vectron。本次需求20pcs
</t>
    <phoneticPr fontId="1" type="noConversion"/>
  </si>
  <si>
    <t>给之前发过RFQ的Niels发送了介绍邮件</t>
    <phoneticPr fontId="1" type="noConversion"/>
  </si>
  <si>
    <t>情况已上报，William帮忙跟研发沟通是否可以提高研发优先级</t>
    <phoneticPr fontId="1" type="noConversion"/>
  </si>
  <si>
    <t>（CM55F的历史质量问题已上报）</t>
    <phoneticPr fontId="1" type="noConversion"/>
  </si>
  <si>
    <t>已测试完成换货113pcs，但是广东大普库存芯片测试不良较高，研发继续分析不良</t>
    <phoneticPr fontId="1" type="noConversion"/>
  </si>
  <si>
    <t>在跟客户确认forecast</t>
    <phoneticPr fontId="1" type="noConversion"/>
  </si>
  <si>
    <t>下单了420pcs；并接到新询价，但跟Calix确认是同一项目。</t>
    <phoneticPr fontId="1" type="noConversion"/>
  </si>
  <si>
    <t>等待供应商代码的激活结果</t>
    <phoneticPr fontId="1" type="noConversion"/>
  </si>
  <si>
    <t>S3E OCXO，19.44MHz or 20MHz，EAU 3k</t>
    <phoneticPr fontId="1" type="noConversion"/>
  </si>
  <si>
    <t>接客户需求，王丹回复O11A无正弦波，需开发，已提交市场需求IPD</t>
    <phoneticPr fontId="1" type="noConversion"/>
  </si>
  <si>
    <t>2 联系了WDI的Niels,之前发过RFQ的接口人</t>
    <phoneticPr fontId="1" type="noConversion"/>
  </si>
  <si>
    <t>3 联系了代理瑞典JTC、德国代理Coftech</t>
    <phoneticPr fontId="1" type="noConversion"/>
  </si>
  <si>
    <t>4 IQD S3E OC询价，发起市场评估流程</t>
    <phoneticPr fontId="1" type="noConversion"/>
  </si>
  <si>
    <t>5 处理了Andhra 49.152询价，申请了新规格书并发送了报价；跟进了T11A高度变更PCN；</t>
    <phoneticPr fontId="1" type="noConversion"/>
  </si>
  <si>
    <t>8 报名2020 MWC展会</t>
    <phoneticPr fontId="1" type="noConversion"/>
  </si>
  <si>
    <t>1. MWC报名付款</t>
    <phoneticPr fontId="1" type="noConversion"/>
  </si>
  <si>
    <t>1 Ciena换货跟进，已经重新测试后寄出，但是测试不良高，继续关注芯片品质问题</t>
    <phoneticPr fontId="1" type="noConversion"/>
  </si>
  <si>
    <t>2. IQD CM22B PCN及新规格书发给客户确认</t>
    <phoneticPr fontId="1" type="noConversion"/>
  </si>
  <si>
    <t>6 IQD CM22B需求，内部反馈需出PCN，跟进刚涛进度；本月预计有30片订单</t>
    <phoneticPr fontId="1" type="noConversion"/>
  </si>
  <si>
    <t>3. 跟Coftech沟通代理事项</t>
    <phoneticPr fontId="1" type="noConversion"/>
  </si>
  <si>
    <t>4. 跟进IQD O11A的市场需求IPD评审进度</t>
    <phoneticPr fontId="1" type="noConversion"/>
  </si>
  <si>
    <t>5. Adva(深圳新美亚)下单跟进</t>
    <phoneticPr fontId="1" type="noConversion"/>
  </si>
  <si>
    <t>7 跟Tektronics要预测更新</t>
    <phoneticPr fontId="1" type="noConversion"/>
  </si>
  <si>
    <t>6. Tektronics预测跟进</t>
    <phoneticPr fontId="1" type="noConversion"/>
  </si>
  <si>
    <t>9 Calix新报价，仍是现有项目，但需求数略有增加</t>
    <phoneticPr fontId="1" type="noConversion"/>
  </si>
  <si>
    <t>7  继续IMS参展潜在客户整理</t>
    <phoneticPr fontId="1" type="noConversion"/>
  </si>
  <si>
    <t>产品评估可行，会签中，待刘总审核</t>
    <phoneticPr fontId="1" type="noConversion"/>
  </si>
  <si>
    <t>已回复，约IMS上面谈，时间是6月5日下午14点</t>
    <phoneticPr fontId="1" type="noConversion"/>
  </si>
  <si>
    <t>本周财务协助提供出了旧账号，本周5会出代码激活结果</t>
    <phoneticPr fontId="1" type="noConversion"/>
  </si>
  <si>
    <t>发了113pcs换货，但客户提出之前5pcs退货也要换，已跟客户沟通下次发货时补上</t>
    <phoneticPr fontId="1" type="noConversion"/>
  </si>
  <si>
    <t>Oregano Systems Design &amp; Consulting GesmbH</t>
    <phoneticPr fontId="1" type="noConversion"/>
  </si>
  <si>
    <t>Austria</t>
    <phoneticPr fontId="1" type="noConversion"/>
  </si>
  <si>
    <t>G044</t>
    <phoneticPr fontId="1" type="noConversion"/>
  </si>
  <si>
    <t>2014 Electronics展会客户，送过5pcs M75样品</t>
    <phoneticPr fontId="1" type="noConversion"/>
  </si>
  <si>
    <t>CRM系统客户，最近3年无动态，本周重新发送了公司和产品介绍</t>
    <phoneticPr fontId="1" type="noConversion"/>
  </si>
  <si>
    <t>美国</t>
    <phoneticPr fontId="1" type="noConversion"/>
  </si>
  <si>
    <t>Bliley</t>
    <phoneticPr fontId="1" type="noConversion"/>
  </si>
  <si>
    <t>G015</t>
    <phoneticPr fontId="1" type="noConversion"/>
  </si>
  <si>
    <t>送过一些样品，都没有量产。也是ODM工厂，曾想把OCXO转到大普来做。</t>
    <phoneticPr fontId="1" type="noConversion"/>
  </si>
  <si>
    <t>O11F-L411-10.00MHz</t>
    <phoneticPr fontId="1" type="noConversion"/>
  </si>
  <si>
    <t>9*14 OCXO</t>
    <phoneticPr fontId="1" type="noConversion"/>
  </si>
  <si>
    <t>2019年1月曾询价一款O11F，回复后无下文。本周再次跟进，并发送了我们最新产品资料</t>
    <phoneticPr fontId="1" type="noConversion"/>
  </si>
  <si>
    <t>1 Adva(深圳新美亚)提供了旧银行账号，预计17日账号激活</t>
    <phoneticPr fontId="1" type="noConversion"/>
  </si>
  <si>
    <t>2 IQD发送T53系列停产通知，引起客户不满，跟进研发沟通解决</t>
    <phoneticPr fontId="1" type="noConversion"/>
  </si>
  <si>
    <t>3 整理芯片从现在到2020年Q1的预测信息，提交给运营</t>
    <phoneticPr fontId="1" type="noConversion"/>
  </si>
  <si>
    <t>4 跟进CM22B PCN;IQD按原版本下单了20pcs</t>
    <phoneticPr fontId="1" type="noConversion"/>
  </si>
  <si>
    <t>6 跟WDI约好IMS会议时间，需稍作准备</t>
    <phoneticPr fontId="1" type="noConversion"/>
  </si>
  <si>
    <t>8 2019 IMS新品跟进；MWC 2020报名请款</t>
    <phoneticPr fontId="1" type="noConversion"/>
  </si>
  <si>
    <t>9 Elina逾期款催收</t>
    <phoneticPr fontId="1" type="noConversion"/>
  </si>
  <si>
    <t>7 现有客户梳理：联系了Oregano，Bliley，JTC；基本都是前几年送过样品，但是无批量，近几年无联系的</t>
    <phoneticPr fontId="1" type="noConversion"/>
  </si>
  <si>
    <t>2. 催研发尽快落实IQD O11A-sine wave市场需求申请的评估，尽快给客户发送规格书</t>
    <phoneticPr fontId="1" type="noConversion"/>
  </si>
  <si>
    <t>1. T53系列停产，跟进研发处理进度；更新停产通知；</t>
    <phoneticPr fontId="1" type="noConversion"/>
  </si>
  <si>
    <t>3. IQD CM55F模块的需求跟进，William协助</t>
    <phoneticPr fontId="1" type="noConversion"/>
  </si>
  <si>
    <t>4  IQD, O11F-K319降价申请，催陈总审核</t>
    <phoneticPr fontId="1" type="noConversion"/>
  </si>
  <si>
    <t>5 处理IQD CM66G，CM55F、O23L、O23B报价，以及O11F-K319的降价申请</t>
    <phoneticPr fontId="1" type="noConversion"/>
  </si>
  <si>
    <t>5. 继续梳理现有客户，从Cathy邮箱又发现了一些客户联系方式，继续联系</t>
    <phoneticPr fontId="1" type="noConversion"/>
  </si>
  <si>
    <t>6  继续IMS参展潜在客户整理</t>
    <phoneticPr fontId="1" type="noConversion"/>
  </si>
  <si>
    <t>本周下单1670美金，M75系列</t>
    <phoneticPr fontId="1" type="noConversion"/>
  </si>
  <si>
    <t>本周下单2400美金，CM22B</t>
    <phoneticPr fontId="1" type="noConversion"/>
  </si>
  <si>
    <t>William还在跟赵伟确定</t>
    <phoneticPr fontId="1" type="noConversion"/>
  </si>
  <si>
    <t>JTC</t>
    <phoneticPr fontId="1" type="noConversion"/>
  </si>
  <si>
    <t>G028</t>
    <phoneticPr fontId="1" type="noConversion"/>
  </si>
  <si>
    <t>瑞典</t>
    <phoneticPr fontId="1" type="noConversion"/>
  </si>
  <si>
    <t>19周</t>
    <phoneticPr fontId="1" type="noConversion"/>
  </si>
  <si>
    <t>最近出货2013年</t>
    <phoneticPr fontId="1" type="noConversion"/>
  </si>
  <si>
    <t>重新联系，发送产品介绍</t>
    <phoneticPr fontId="1" type="noConversion"/>
  </si>
  <si>
    <t>T53停产替代品的推进,目前研发给的时间是10月左右才可以出样品,为何要这么久？如果没有替代品,客户是不接受我们发出停产通知的。</t>
    <phoneticPr fontId="1" type="noConversion"/>
  </si>
  <si>
    <t>注：CNY</t>
    <phoneticPr fontId="1" type="noConversion"/>
  </si>
  <si>
    <t>以前有的客户资源，全部扫一遍</t>
    <phoneticPr fontId="1" type="noConversion"/>
  </si>
  <si>
    <t>以前有的代理资源，全部扫一遍</t>
    <phoneticPr fontId="1" type="noConversion"/>
  </si>
  <si>
    <t>找新的行业内代理，全部扫一遍</t>
    <phoneticPr fontId="1" type="noConversion"/>
  </si>
  <si>
    <t>会议重点：</t>
    <phoneticPr fontId="1" type="noConversion"/>
  </si>
  <si>
    <t>先邮件，再电话，先把手上能用的方式用上</t>
    <phoneticPr fontId="1" type="noConversion"/>
  </si>
  <si>
    <t>先沟通WDI的兴趣点，有的放矢的去跟客户沟通；上客户官网看产品列表；跟AE研究下怎么推；WDI是以专家的角色，推荐的方案更高端，在客户端有更多主动权。</t>
    <phoneticPr fontId="1" type="noConversion"/>
  </si>
  <si>
    <t>注：CNY，汇率按6.8</t>
    <phoneticPr fontId="1" type="noConversion"/>
  </si>
  <si>
    <t>德国</t>
    <phoneticPr fontId="1" type="noConversion"/>
  </si>
  <si>
    <t>Coftech</t>
    <phoneticPr fontId="1" type="noConversion"/>
  </si>
  <si>
    <t>G030</t>
    <phoneticPr fontId="1" type="noConversion"/>
  </si>
  <si>
    <t>TC</t>
    <phoneticPr fontId="1" type="noConversion"/>
  </si>
  <si>
    <t>暂无</t>
    <phoneticPr fontId="1" type="noConversion"/>
  </si>
  <si>
    <t>20周</t>
    <phoneticPr fontId="1" type="noConversion"/>
  </si>
  <si>
    <t>本周</t>
    <phoneticPr fontId="1" type="noConversion"/>
  </si>
  <si>
    <t>发送产品介绍，客户回复感兴趣，可以代理</t>
    <phoneticPr fontId="1" type="noConversion"/>
  </si>
  <si>
    <t>询问两个T53项目，频点48M，年需求分别是1.5K和5K，关注相躁指标。我们无此频点产品需开发，但相躁预估会稍差，目前跟客户沟通是否可接受。</t>
    <phoneticPr fontId="1" type="noConversion"/>
  </si>
  <si>
    <t>48 MHz T53，关注相躁指标</t>
    <phoneticPr fontId="1" type="noConversion"/>
  </si>
  <si>
    <t>拜访新美亚深圳采购，讲解了下单规则。目前预测6/7/8/9月份分别有100/100/100/200pcs订单。</t>
    <phoneticPr fontId="1" type="noConversion"/>
  </si>
  <si>
    <t>Ciena反馈3pcs不良，分别来自Sanmina和Flex，要求直接对接我们，发起FA，不经过加工厂。等客户从板子上拆下芯片后寄回。</t>
    <phoneticPr fontId="1" type="noConversion"/>
  </si>
  <si>
    <t>本周下单420pcs,交期11月份</t>
    <phoneticPr fontId="1" type="noConversion"/>
  </si>
  <si>
    <t>O22S-B314-10.00MHz</t>
    <phoneticPr fontId="1" type="noConversion"/>
  </si>
  <si>
    <t>OC</t>
    <phoneticPr fontId="1" type="noConversion"/>
  </si>
  <si>
    <t>Vectron O22S 
EAU 200pcs</t>
    <phoneticPr fontId="1" type="noConversion"/>
  </si>
  <si>
    <t>发来Vectron规格书寻找替代，已发规格书和大致价格，最终价格待陈总审批</t>
    <phoneticPr fontId="1" type="noConversion"/>
  </si>
  <si>
    <t xml:space="preserve">Vectron </t>
    <phoneticPr fontId="1" type="noConversion"/>
  </si>
  <si>
    <t>o11a-x419-20.00mhz</t>
    <phoneticPr fontId="1" type="noConversion"/>
  </si>
  <si>
    <t>评审完成，发送了规格书和报价</t>
    <phoneticPr fontId="1" type="noConversion"/>
  </si>
  <si>
    <t>1 Ciena发现3pcs失效芯片，要求直接跟我们沟通FA，不通过加工厂；3pcs失效芯片，1pcs来自Flex订单，2pcs来自Sanmina订单；</t>
    <phoneticPr fontId="1" type="noConversion"/>
  </si>
  <si>
    <t xml:space="preserve">4 IQD Vectron替代型号O22S，已申请了新规格书，发送了报价 </t>
    <phoneticPr fontId="1" type="noConversion"/>
  </si>
  <si>
    <t>5 代理Coftech T53需求沟通，两个DO机会</t>
    <phoneticPr fontId="1" type="noConversion"/>
  </si>
  <si>
    <t>6 拜访Sanmina深圳，了解下单规则，拿到预测</t>
    <phoneticPr fontId="1" type="noConversion"/>
  </si>
  <si>
    <t>7 购买展会资料架</t>
    <phoneticPr fontId="1" type="noConversion"/>
  </si>
  <si>
    <t>70.5 and 310MHz TCXO</t>
    <phoneticPr fontId="1" type="noConversion"/>
  </si>
  <si>
    <t>客户发来主要指标，询问；根据AE建议启动市场评估流程</t>
    <phoneticPr fontId="1" type="noConversion"/>
  </si>
  <si>
    <t>评估中，待赵伟审核</t>
    <phoneticPr fontId="1" type="noConversion"/>
  </si>
  <si>
    <t>1. Ciena芯片失效情况、借出品的测试情况跟进；</t>
    <phoneticPr fontId="1" type="noConversion"/>
  </si>
  <si>
    <t>2. IQD返修协议的签署，申请中检测试报告以便顺利退关；</t>
    <phoneticPr fontId="1" type="noConversion"/>
  </si>
  <si>
    <t>3. Coftech T53需求跟进，积极拿下此项目；</t>
    <phoneticPr fontId="1" type="noConversion"/>
  </si>
  <si>
    <t>3 IQD CM66K询价，O11F降价；</t>
    <phoneticPr fontId="1" type="noConversion"/>
  </si>
  <si>
    <t>2 IQD处T75B-P319-38.40MHz库存品2400pcs，因其终端提高温度范围要去，想退回我们返修；跟海关和客户沟通退货流程，准备相关资料；</t>
    <phoneticPr fontId="1" type="noConversion"/>
  </si>
  <si>
    <t>4  IQD,Vectron替代型号O22S/70.5 and 310MHz TC评估跟进，跟客户紧密沟通；</t>
    <phoneticPr fontId="1" type="noConversion"/>
  </si>
  <si>
    <t>6. 整理其他销售的IMS潜在客户信息；出发展会</t>
    <phoneticPr fontId="1" type="noConversion"/>
  </si>
  <si>
    <t>5. 准备一份精简的公司和产品介绍PPT，IMS展会用；给客户发送IMS邀请函</t>
    <phoneticPr fontId="1" type="noConversion"/>
  </si>
  <si>
    <t>1.T53停产替代品的推进,目前研发给的时间是10月左右才可以出样品,为何要这么久？如果没有替代品,客户是不接受我们发出停产通知的。</t>
    <phoneticPr fontId="1" type="noConversion"/>
  </si>
  <si>
    <t>2.关务问题：财务要求合规，但是无法指导具体操作办法，现在海外业务都是销售自己处理关务，非常麻烦耗时，并且不专业，隐患大</t>
    <phoneticPr fontId="1" type="noConversion"/>
  </si>
  <si>
    <t>3.芯片又反馈质量问题，领导需重视</t>
    <phoneticPr fontId="1" type="noConversion"/>
  </si>
  <si>
    <t>本周下单672.5美金</t>
    <phoneticPr fontId="1" type="noConversion"/>
  </si>
  <si>
    <t>本周下单1138.6美金</t>
    <phoneticPr fontId="1" type="noConversion"/>
  </si>
  <si>
    <t>黄源做大客户项目，无精力继续验证，再延迟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</si>
</sst>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0"/>
      <color theme="1"/>
      <name val="微软雅黑"/>
      <family val="2"/>
      <charset val="134"/>
    </font>
    <font>
      <b/>
      <sz val="11"/>
      <color theme="1"/>
      <name val="等线"/>
      <family val="3"/>
      <charset val="134"/>
      <scheme val="minor"/>
    </font>
    <font>
      <sz val="10"/>
      <color theme="1"/>
      <name val="等线"/>
      <family val="2"/>
      <charset val="134"/>
      <scheme val="minor"/>
    </font>
    <font>
      <b/>
      <sz val="12"/>
      <color theme="0"/>
      <name val="微软雅黑"/>
      <family val="2"/>
      <charset val="134"/>
    </font>
    <font>
      <sz val="11"/>
      <color theme="1"/>
      <name val="等线"/>
      <family val="3"/>
      <charset val="134"/>
      <scheme val="minor"/>
    </font>
    <font>
      <sz val="9"/>
      <color rgb="FFFF0000"/>
      <name val="微软雅黑"/>
      <family val="2"/>
      <charset val="134"/>
    </font>
    <font>
      <sz val="9"/>
      <color theme="1"/>
      <name val="微软雅黑"/>
      <family val="2"/>
      <charset val="134"/>
    </font>
    <font>
      <sz val="9"/>
      <color theme="1"/>
      <name val="宋体"/>
      <family val="3"/>
      <charset val="134"/>
    </font>
    <font>
      <sz val="10"/>
      <color theme="1"/>
      <name val="等线"/>
      <family val="3"/>
      <charset val="13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0" fillId="3" borderId="0" xfId="0" applyFill="1">
      <alignment vertical="center"/>
    </xf>
    <xf numFmtId="0" fontId="3" fillId="3" borderId="0" xfId="0" applyFont="1" applyFill="1">
      <alignment vertical="center"/>
    </xf>
    <xf numFmtId="0" fontId="3" fillId="3" borderId="2" xfId="0" applyFont="1" applyFill="1" applyBorder="1">
      <alignment vertical="center"/>
    </xf>
    <xf numFmtId="0" fontId="0" fillId="3" borderId="0" xfId="0" applyFill="1" applyBorder="1">
      <alignment vertical="center"/>
    </xf>
    <xf numFmtId="0" fontId="4" fillId="3" borderId="4" xfId="0" applyFont="1" applyFill="1" applyBorder="1" applyAlignment="1">
      <alignment horizontal="left" vertical="center"/>
    </xf>
    <xf numFmtId="0" fontId="0" fillId="3" borderId="6" xfId="0" applyFill="1" applyBorder="1">
      <alignment vertical="center"/>
    </xf>
    <xf numFmtId="0" fontId="0" fillId="3" borderId="5" xfId="0" applyFill="1" applyBorder="1">
      <alignment vertical="center"/>
    </xf>
    <xf numFmtId="0" fontId="4" fillId="3" borderId="7" xfId="0" applyFont="1" applyFill="1" applyBorder="1" applyAlignment="1">
      <alignment horizontal="left" vertical="center"/>
    </xf>
    <xf numFmtId="0" fontId="0" fillId="3" borderId="8" xfId="0" applyFill="1" applyBorder="1">
      <alignment vertical="center"/>
    </xf>
    <xf numFmtId="0" fontId="0" fillId="3" borderId="9" xfId="0" applyFill="1" applyBorder="1">
      <alignment vertical="center"/>
    </xf>
    <xf numFmtId="0" fontId="0" fillId="3" borderId="10" xfId="0" applyFill="1" applyBorder="1">
      <alignment vertical="center"/>
    </xf>
    <xf numFmtId="0" fontId="0" fillId="3" borderId="11" xfId="0" applyFill="1" applyBorder="1">
      <alignment vertical="center"/>
    </xf>
    <xf numFmtId="0" fontId="4" fillId="3" borderId="9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left" vertical="top" wrapText="1"/>
    </xf>
    <xf numFmtId="0" fontId="0" fillId="0" borderId="0" xfId="0" applyAlignment="1">
      <alignment vertical="top"/>
    </xf>
    <xf numFmtId="0" fontId="2" fillId="3" borderId="2" xfId="0" applyFont="1" applyFill="1" applyBorder="1" applyAlignment="1">
      <alignment vertical="top"/>
    </xf>
    <xf numFmtId="0" fontId="2" fillId="3" borderId="2" xfId="0" applyFont="1" applyFill="1" applyBorder="1" applyAlignment="1">
      <alignment horizontal="left" vertical="top"/>
    </xf>
    <xf numFmtId="0" fontId="2" fillId="3" borderId="2" xfId="0" applyFont="1" applyFill="1" applyBorder="1" applyAlignment="1">
      <alignment horizontal="center" vertical="top"/>
    </xf>
    <xf numFmtId="10" fontId="2" fillId="3" borderId="2" xfId="0" applyNumberFormat="1" applyFont="1" applyFill="1" applyBorder="1" applyAlignment="1">
      <alignment horizontal="left" vertical="top"/>
    </xf>
    <xf numFmtId="0" fontId="0" fillId="0" borderId="0" xfId="0" applyAlignment="1">
      <alignment vertical="top" wrapText="1"/>
    </xf>
    <xf numFmtId="0" fontId="5" fillId="4" borderId="0" xfId="0" applyFont="1" applyFill="1">
      <alignment vertical="center"/>
    </xf>
    <xf numFmtId="0" fontId="4" fillId="3" borderId="6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left" vertical="center"/>
    </xf>
    <xf numFmtId="0" fontId="4" fillId="3" borderId="10" xfId="0" applyFont="1" applyFill="1" applyBorder="1" applyAlignment="1">
      <alignment horizontal="left" vertical="center"/>
    </xf>
    <xf numFmtId="0" fontId="6" fillId="5" borderId="2" xfId="0" applyFont="1" applyFill="1" applyBorder="1" applyAlignment="1">
      <alignment horizontal="center" vertical="center"/>
    </xf>
    <xf numFmtId="0" fontId="6" fillId="3" borderId="0" xfId="0" applyFont="1" applyFill="1">
      <alignment vertical="center"/>
    </xf>
    <xf numFmtId="0" fontId="6" fillId="3" borderId="2" xfId="0" applyFont="1" applyFill="1" applyBorder="1" applyAlignment="1">
      <alignment horizontal="center" vertical="center"/>
    </xf>
    <xf numFmtId="10" fontId="6" fillId="3" borderId="2" xfId="0" applyNumberFormat="1" applyFont="1" applyFill="1" applyBorder="1" applyAlignment="1">
      <alignment horizontal="center" vertical="center"/>
    </xf>
    <xf numFmtId="0" fontId="6" fillId="5" borderId="2" xfId="0" applyFont="1" applyFill="1" applyBorder="1">
      <alignment vertical="center"/>
    </xf>
    <xf numFmtId="0" fontId="0" fillId="3" borderId="13" xfId="0" applyFill="1" applyBorder="1">
      <alignment vertical="center"/>
    </xf>
    <xf numFmtId="0" fontId="0" fillId="3" borderId="14" xfId="0" applyFill="1" applyBorder="1">
      <alignment vertical="center"/>
    </xf>
    <xf numFmtId="0" fontId="4" fillId="3" borderId="15" xfId="0" applyFont="1" applyFill="1" applyBorder="1" applyAlignment="1">
      <alignment horizontal="left" vertical="center"/>
    </xf>
    <xf numFmtId="0" fontId="0" fillId="3" borderId="16" xfId="0" applyFill="1" applyBorder="1">
      <alignment vertical="center"/>
    </xf>
    <xf numFmtId="0" fontId="0" fillId="3" borderId="15" xfId="0" applyFill="1" applyBorder="1">
      <alignment vertical="center"/>
    </xf>
    <xf numFmtId="0" fontId="0" fillId="3" borderId="17" xfId="0" applyFill="1" applyBorder="1">
      <alignment vertical="center"/>
    </xf>
    <xf numFmtId="0" fontId="0" fillId="3" borderId="18" xfId="0" applyFill="1" applyBorder="1">
      <alignment vertical="center"/>
    </xf>
    <xf numFmtId="0" fontId="0" fillId="3" borderId="19" xfId="0" applyFill="1" applyBorder="1">
      <alignment vertical="center"/>
    </xf>
    <xf numFmtId="0" fontId="4" fillId="3" borderId="12" xfId="0" applyFont="1" applyFill="1" applyBorder="1" applyAlignment="1">
      <alignment horizontal="left" vertical="center"/>
    </xf>
    <xf numFmtId="0" fontId="4" fillId="3" borderId="13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vertical="top"/>
    </xf>
    <xf numFmtId="0" fontId="7" fillId="2" borderId="1" xfId="0" applyFont="1" applyFill="1" applyBorder="1" applyAlignment="1">
      <alignment vertical="top" wrapText="1"/>
    </xf>
    <xf numFmtId="0" fontId="7" fillId="2" borderId="5" xfId="0" applyFont="1" applyFill="1" applyBorder="1" applyAlignment="1">
      <alignment vertical="top" wrapText="1"/>
    </xf>
    <xf numFmtId="14" fontId="7" fillId="2" borderId="1" xfId="0" applyNumberFormat="1" applyFont="1" applyFill="1" applyBorder="1" applyAlignment="1">
      <alignment vertical="top"/>
    </xf>
    <xf numFmtId="14" fontId="7" fillId="2" borderId="1" xfId="0" applyNumberFormat="1" applyFont="1" applyFill="1" applyBorder="1" applyAlignment="1">
      <alignment vertical="top" wrapText="1"/>
    </xf>
    <xf numFmtId="0" fontId="8" fillId="3" borderId="2" xfId="0" applyFont="1" applyFill="1" applyBorder="1" applyAlignment="1">
      <alignment vertical="top" wrapText="1"/>
    </xf>
    <xf numFmtId="10" fontId="8" fillId="3" borderId="2" xfId="0" applyNumberFormat="1" applyFont="1" applyFill="1" applyBorder="1" applyAlignment="1">
      <alignment vertical="top" wrapText="1"/>
    </xf>
    <xf numFmtId="0" fontId="8" fillId="3" borderId="2" xfId="0" applyFont="1" applyFill="1" applyBorder="1" applyAlignment="1">
      <alignment vertical="top"/>
    </xf>
    <xf numFmtId="10" fontId="8" fillId="3" borderId="2" xfId="0" applyNumberFormat="1" applyFont="1" applyFill="1" applyBorder="1" applyAlignment="1">
      <alignment vertical="top"/>
    </xf>
    <xf numFmtId="10" fontId="8" fillId="3" borderId="3" xfId="0" applyNumberFormat="1" applyFont="1" applyFill="1" applyBorder="1" applyAlignment="1">
      <alignment vertical="top" wrapText="1"/>
    </xf>
    <xf numFmtId="0" fontId="8" fillId="3" borderId="2" xfId="0" applyFont="1" applyFill="1" applyBorder="1" applyAlignment="1">
      <alignment horizontal="left" vertical="top"/>
    </xf>
    <xf numFmtId="0" fontId="8" fillId="3" borderId="2" xfId="0" applyFont="1" applyFill="1" applyBorder="1" applyAlignment="1">
      <alignment horizontal="left" vertical="top" wrapText="1"/>
    </xf>
    <xf numFmtId="0" fontId="8" fillId="3" borderId="2" xfId="0" applyFont="1" applyFill="1" applyBorder="1" applyAlignment="1">
      <alignment horizontal="right" vertical="top"/>
    </xf>
    <xf numFmtId="0" fontId="8" fillId="3" borderId="2" xfId="0" applyFont="1" applyFill="1" applyBorder="1" applyAlignment="1">
      <alignment horizontal="center" vertical="top"/>
    </xf>
    <xf numFmtId="10" fontId="8" fillId="3" borderId="2" xfId="0" applyNumberFormat="1" applyFont="1" applyFill="1" applyBorder="1" applyAlignment="1">
      <alignment horizontal="left" vertical="top"/>
    </xf>
    <xf numFmtId="0" fontId="8" fillId="0" borderId="2" xfId="0" applyFont="1" applyFill="1" applyBorder="1" applyAlignment="1">
      <alignment vertical="top" wrapText="1"/>
    </xf>
    <xf numFmtId="0" fontId="8" fillId="0" borderId="0" xfId="0" applyFont="1" applyAlignment="1">
      <alignment vertical="top"/>
    </xf>
    <xf numFmtId="0" fontId="9" fillId="3" borderId="2" xfId="0" applyFont="1" applyFill="1" applyBorder="1" applyAlignment="1">
      <alignment vertical="top" wrapText="1"/>
    </xf>
    <xf numFmtId="0" fontId="2" fillId="3" borderId="2" xfId="0" applyFont="1" applyFill="1" applyBorder="1" applyAlignment="1">
      <alignment horizontal="right" vertical="top"/>
    </xf>
    <xf numFmtId="0" fontId="4" fillId="3" borderId="0" xfId="0" applyFont="1" applyFill="1">
      <alignment vertical="center"/>
    </xf>
    <xf numFmtId="0" fontId="10" fillId="3" borderId="12" xfId="0" applyFont="1" applyFill="1" applyBorder="1" applyAlignment="1">
      <alignment horizontal="left" vertical="center"/>
    </xf>
    <xf numFmtId="0" fontId="10" fillId="3" borderId="13" xfId="0" applyFont="1" applyFill="1" applyBorder="1" applyAlignment="1">
      <alignment horizontal="left" vertical="center"/>
    </xf>
    <xf numFmtId="0" fontId="6" fillId="3" borderId="13" xfId="0" applyFont="1" applyFill="1" applyBorder="1">
      <alignment vertical="center"/>
    </xf>
    <xf numFmtId="0" fontId="6" fillId="3" borderId="14" xfId="0" applyFont="1" applyFill="1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186FF6-BD9E-4CFE-A68F-5E06D4CD4785}">
  <dimension ref="A1:V50"/>
  <sheetViews>
    <sheetView zoomScaleNormal="100" workbookViewId="0">
      <pane xSplit="7" ySplit="1" topLeftCell="H39" activePane="bottomRight" state="frozen"/>
      <selection pane="topRight" activeCell="H1" sqref="H1"/>
      <selection pane="bottomLeft" activeCell="A2" sqref="A2"/>
      <selection pane="bottomRight" activeCell="I10" sqref="I10"/>
    </sheetView>
  </sheetViews>
  <sheetFormatPr defaultRowHeight="14.25" x14ac:dyDescent="0.2"/>
  <cols>
    <col min="1" max="2" width="9" style="15"/>
    <col min="3" max="3" width="11.5" style="20" customWidth="1"/>
    <col min="4" max="4" width="9" style="15"/>
    <col min="5" max="5" width="20.625" style="15" customWidth="1"/>
    <col min="6" max="6" width="9" style="15"/>
    <col min="7" max="7" width="20.375" style="20" customWidth="1"/>
    <col min="8" max="8" width="9" style="15"/>
    <col min="9" max="13" width="25.375" style="15" customWidth="1"/>
    <col min="14" max="14" width="24" style="15" customWidth="1"/>
    <col min="15" max="15" width="26.875" style="15" customWidth="1"/>
    <col min="16" max="16" width="9" style="15"/>
    <col min="17" max="17" width="9" style="20"/>
    <col min="18" max="18" width="9" style="15"/>
    <col min="19" max="19" width="11.5" style="15" customWidth="1"/>
    <col min="20" max="21" width="9" style="15"/>
    <col min="22" max="22" width="27.625" style="20" customWidth="1"/>
    <col min="23" max="16384" width="9" style="15"/>
  </cols>
  <sheetData>
    <row r="1" spans="1:22" ht="27" customHeight="1" x14ac:dyDescent="0.2">
      <c r="A1" s="40" t="s">
        <v>0</v>
      </c>
      <c r="B1" s="40" t="s">
        <v>1</v>
      </c>
      <c r="C1" s="41" t="s">
        <v>2</v>
      </c>
      <c r="D1" s="40" t="s">
        <v>3</v>
      </c>
      <c r="E1" s="41" t="s">
        <v>4</v>
      </c>
      <c r="F1" s="40" t="s">
        <v>5</v>
      </c>
      <c r="G1" s="41" t="s">
        <v>6</v>
      </c>
      <c r="H1" s="40" t="s">
        <v>7</v>
      </c>
      <c r="I1" s="40" t="s">
        <v>337</v>
      </c>
      <c r="J1" s="40" t="s">
        <v>336</v>
      </c>
      <c r="K1" s="40" t="s">
        <v>319</v>
      </c>
      <c r="L1" s="40" t="s">
        <v>254</v>
      </c>
      <c r="M1" s="40" t="s">
        <v>204</v>
      </c>
      <c r="N1" s="42" t="s">
        <v>44</v>
      </c>
      <c r="O1" s="42" t="s">
        <v>45</v>
      </c>
      <c r="P1" s="40" t="s">
        <v>8</v>
      </c>
      <c r="Q1" s="41" t="s">
        <v>9</v>
      </c>
      <c r="R1" s="40" t="s">
        <v>10</v>
      </c>
      <c r="S1" s="43" t="s">
        <v>11</v>
      </c>
      <c r="T1" s="43" t="s">
        <v>12</v>
      </c>
      <c r="U1" s="43" t="s">
        <v>13</v>
      </c>
      <c r="V1" s="44" t="s">
        <v>14</v>
      </c>
    </row>
    <row r="2" spans="1:22" ht="57.75" customHeight="1" x14ac:dyDescent="0.2">
      <c r="A2" s="45" t="s">
        <v>22</v>
      </c>
      <c r="B2" s="45" t="s">
        <v>62</v>
      </c>
      <c r="C2" s="45" t="s">
        <v>63</v>
      </c>
      <c r="D2" s="45" t="s">
        <v>64</v>
      </c>
      <c r="E2" s="45" t="s">
        <v>65</v>
      </c>
      <c r="F2" s="45" t="s">
        <v>52</v>
      </c>
      <c r="G2" s="45" t="s">
        <v>53</v>
      </c>
      <c r="H2" s="45" t="s">
        <v>68</v>
      </c>
      <c r="I2" s="45" t="s">
        <v>342</v>
      </c>
      <c r="J2" s="45" t="s">
        <v>285</v>
      </c>
      <c r="K2" s="45" t="s">
        <v>260</v>
      </c>
      <c r="L2" s="45"/>
      <c r="M2" s="45" t="s">
        <v>71</v>
      </c>
      <c r="N2" s="45" t="s">
        <v>70</v>
      </c>
      <c r="O2" s="45" t="s">
        <v>69</v>
      </c>
      <c r="P2" s="45">
        <v>2016</v>
      </c>
      <c r="Q2" s="45" t="s">
        <v>30</v>
      </c>
      <c r="R2" s="45" t="s">
        <v>67</v>
      </c>
      <c r="S2" s="45">
        <v>550000</v>
      </c>
      <c r="T2" s="45">
        <v>20664</v>
      </c>
      <c r="U2" s="46">
        <f t="shared" ref="U2:U7" si="0">T2/S2</f>
        <v>3.7570909090909092E-2</v>
      </c>
      <c r="V2" s="46" t="s">
        <v>66</v>
      </c>
    </row>
    <row r="3" spans="1:22" ht="45" customHeight="1" x14ac:dyDescent="0.2">
      <c r="A3" s="45" t="s">
        <v>22</v>
      </c>
      <c r="B3" s="47" t="s">
        <v>49</v>
      </c>
      <c r="C3" s="45" t="s">
        <v>50</v>
      </c>
      <c r="D3" s="47" t="s">
        <v>51</v>
      </c>
      <c r="E3" s="45" t="s">
        <v>54</v>
      </c>
      <c r="F3" s="47" t="s">
        <v>52</v>
      </c>
      <c r="G3" s="45" t="s">
        <v>53</v>
      </c>
      <c r="H3" s="47" t="s">
        <v>68</v>
      </c>
      <c r="I3" s="45" t="s">
        <v>343</v>
      </c>
      <c r="J3" s="45"/>
      <c r="K3" s="45" t="s">
        <v>262</v>
      </c>
      <c r="L3" s="45"/>
      <c r="M3" s="45" t="s">
        <v>57</v>
      </c>
      <c r="N3" s="45" t="s">
        <v>56</v>
      </c>
      <c r="O3" s="45" t="s">
        <v>55</v>
      </c>
      <c r="P3" s="47">
        <v>2016</v>
      </c>
      <c r="Q3" s="45" t="s">
        <v>30</v>
      </c>
      <c r="R3" s="47" t="s">
        <v>58</v>
      </c>
      <c r="S3" s="47">
        <v>49000</v>
      </c>
      <c r="T3" s="47">
        <v>20580</v>
      </c>
      <c r="U3" s="46">
        <f t="shared" si="0"/>
        <v>0.42</v>
      </c>
      <c r="V3" s="46" t="s">
        <v>59</v>
      </c>
    </row>
    <row r="4" spans="1:22" ht="37.5" customHeight="1" x14ac:dyDescent="0.2">
      <c r="A4" s="45" t="s">
        <v>22</v>
      </c>
      <c r="B4" s="47" t="s">
        <v>49</v>
      </c>
      <c r="C4" s="45" t="s">
        <v>60</v>
      </c>
      <c r="D4" s="47" t="s">
        <v>61</v>
      </c>
      <c r="E4" s="45" t="s">
        <v>73</v>
      </c>
      <c r="F4" s="47" t="s">
        <v>52</v>
      </c>
      <c r="G4" s="45" t="s">
        <v>72</v>
      </c>
      <c r="H4" s="47" t="s">
        <v>68</v>
      </c>
      <c r="I4" s="45"/>
      <c r="J4" s="45"/>
      <c r="K4" s="45" t="s">
        <v>261</v>
      </c>
      <c r="L4" s="45"/>
      <c r="M4" s="45" t="s">
        <v>77</v>
      </c>
      <c r="N4" s="45" t="s">
        <v>76</v>
      </c>
      <c r="O4" s="45" t="s">
        <v>74</v>
      </c>
      <c r="P4" s="47">
        <v>2016</v>
      </c>
      <c r="Q4" s="45" t="s">
        <v>30</v>
      </c>
      <c r="R4" s="47" t="s">
        <v>58</v>
      </c>
      <c r="S4" s="47">
        <v>38000</v>
      </c>
      <c r="T4" s="47">
        <v>9576</v>
      </c>
      <c r="U4" s="46">
        <f t="shared" si="0"/>
        <v>0.252</v>
      </c>
      <c r="V4" s="46" t="s">
        <v>75</v>
      </c>
    </row>
    <row r="5" spans="1:22" ht="71.25" x14ac:dyDescent="0.2">
      <c r="A5" s="45" t="s">
        <v>22</v>
      </c>
      <c r="B5" s="47" t="s">
        <v>86</v>
      </c>
      <c r="C5" s="45" t="s">
        <v>87</v>
      </c>
      <c r="D5" s="47" t="s">
        <v>88</v>
      </c>
      <c r="E5" s="45" t="s">
        <v>89</v>
      </c>
      <c r="F5" s="47" t="s">
        <v>26</v>
      </c>
      <c r="G5" s="45" t="s">
        <v>90</v>
      </c>
      <c r="H5" s="47" t="s">
        <v>169</v>
      </c>
      <c r="I5" s="45" t="s">
        <v>341</v>
      </c>
      <c r="J5" s="45" t="s">
        <v>284</v>
      </c>
      <c r="K5" s="45" t="s">
        <v>263</v>
      </c>
      <c r="L5" s="45"/>
      <c r="M5" s="45" t="s">
        <v>116</v>
      </c>
      <c r="N5" s="45" t="s">
        <v>115</v>
      </c>
      <c r="O5" s="45" t="s">
        <v>114</v>
      </c>
      <c r="P5" s="47">
        <v>2018</v>
      </c>
      <c r="Q5" s="45" t="s">
        <v>91</v>
      </c>
      <c r="R5" s="47" t="s">
        <v>58</v>
      </c>
      <c r="S5" s="47">
        <v>163000</v>
      </c>
      <c r="T5" s="47">
        <v>16300</v>
      </c>
      <c r="U5" s="46">
        <f t="shared" si="0"/>
        <v>0.1</v>
      </c>
      <c r="V5" s="46" t="s">
        <v>92</v>
      </c>
    </row>
    <row r="6" spans="1:22" ht="45.75" customHeight="1" x14ac:dyDescent="0.2">
      <c r="A6" s="45" t="s">
        <v>22</v>
      </c>
      <c r="B6" s="45" t="s">
        <v>36</v>
      </c>
      <c r="C6" s="45" t="s">
        <v>37</v>
      </c>
      <c r="D6" s="45" t="s">
        <v>38</v>
      </c>
      <c r="E6" s="45" t="s">
        <v>39</v>
      </c>
      <c r="F6" s="45" t="s">
        <v>40</v>
      </c>
      <c r="G6" s="45" t="s">
        <v>41</v>
      </c>
      <c r="H6" s="45" t="s">
        <v>28</v>
      </c>
      <c r="I6" s="45"/>
      <c r="J6" s="45"/>
      <c r="K6" s="45"/>
      <c r="L6" s="45"/>
      <c r="M6" s="45" t="s">
        <v>103</v>
      </c>
      <c r="N6" s="45" t="s">
        <v>46</v>
      </c>
      <c r="O6" s="45" t="s">
        <v>42</v>
      </c>
      <c r="P6" s="45">
        <v>2018.3</v>
      </c>
      <c r="Q6" s="45" t="s">
        <v>30</v>
      </c>
      <c r="R6" s="45" t="s">
        <v>43</v>
      </c>
      <c r="S6" s="45"/>
      <c r="T6" s="45"/>
      <c r="U6" s="46" t="e">
        <f t="shared" si="0"/>
        <v>#DIV/0!</v>
      </c>
      <c r="V6" s="46" t="s">
        <v>48</v>
      </c>
    </row>
    <row r="7" spans="1:22" x14ac:dyDescent="0.2">
      <c r="A7" s="45" t="s">
        <v>22</v>
      </c>
      <c r="B7" s="45" t="s">
        <v>15</v>
      </c>
      <c r="C7" s="45" t="s">
        <v>23</v>
      </c>
      <c r="D7" s="45" t="s">
        <v>24</v>
      </c>
      <c r="E7" s="45" t="s">
        <v>107</v>
      </c>
      <c r="F7" s="47" t="s">
        <v>79</v>
      </c>
      <c r="G7" s="45" t="s">
        <v>110</v>
      </c>
      <c r="H7" s="47" t="s">
        <v>169</v>
      </c>
      <c r="I7" s="45"/>
      <c r="J7" s="45" t="s">
        <v>314</v>
      </c>
      <c r="K7" s="45"/>
      <c r="L7" s="45"/>
      <c r="M7" s="45"/>
      <c r="N7" s="45"/>
      <c r="O7" s="45"/>
      <c r="P7" s="47">
        <v>2018</v>
      </c>
      <c r="Q7" s="45" t="s">
        <v>30</v>
      </c>
      <c r="R7" s="47" t="s">
        <v>43</v>
      </c>
      <c r="S7" s="47">
        <f>708832/6.8</f>
        <v>104240</v>
      </c>
      <c r="T7" s="47">
        <v>12785</v>
      </c>
      <c r="U7" s="46">
        <f t="shared" si="0"/>
        <v>0.12264965464313124</v>
      </c>
      <c r="V7" s="46"/>
    </row>
    <row r="8" spans="1:22" x14ac:dyDescent="0.2">
      <c r="A8" s="45" t="s">
        <v>22</v>
      </c>
      <c r="B8" s="45" t="s">
        <v>15</v>
      </c>
      <c r="C8" s="45" t="s">
        <v>23</v>
      </c>
      <c r="D8" s="45" t="s">
        <v>24</v>
      </c>
      <c r="E8" s="45" t="s">
        <v>108</v>
      </c>
      <c r="F8" s="47" t="s">
        <v>26</v>
      </c>
      <c r="G8" s="45" t="s">
        <v>111</v>
      </c>
      <c r="H8" s="47" t="s">
        <v>169</v>
      </c>
      <c r="I8" s="45" t="s">
        <v>371</v>
      </c>
      <c r="J8" s="45"/>
      <c r="K8" s="45"/>
      <c r="L8" s="45"/>
      <c r="M8" s="45"/>
      <c r="N8" s="45"/>
      <c r="O8" s="45"/>
      <c r="P8" s="47">
        <v>2018</v>
      </c>
      <c r="Q8" s="45" t="s">
        <v>30</v>
      </c>
      <c r="R8" s="47" t="s">
        <v>43</v>
      </c>
      <c r="S8" s="47">
        <v>96142</v>
      </c>
      <c r="T8" s="47">
        <f>35544.39+1138.6</f>
        <v>36682.99</v>
      </c>
      <c r="U8" s="46">
        <f t="shared" ref="U8:U11" si="1">T8/S8</f>
        <v>0.38155010297268621</v>
      </c>
      <c r="V8" s="46"/>
    </row>
    <row r="9" spans="1:22" x14ac:dyDescent="0.2">
      <c r="A9" s="45" t="s">
        <v>22</v>
      </c>
      <c r="B9" s="45" t="s">
        <v>15</v>
      </c>
      <c r="C9" s="45" t="s">
        <v>23</v>
      </c>
      <c r="D9" s="45" t="s">
        <v>24</v>
      </c>
      <c r="E9" s="45" t="s">
        <v>109</v>
      </c>
      <c r="F9" s="47" t="s">
        <v>98</v>
      </c>
      <c r="G9" s="45" t="s">
        <v>112</v>
      </c>
      <c r="H9" s="47" t="s">
        <v>169</v>
      </c>
      <c r="I9" s="45" t="s">
        <v>370</v>
      </c>
      <c r="J9" s="45" t="s">
        <v>313</v>
      </c>
      <c r="K9" s="45"/>
      <c r="L9" s="45"/>
      <c r="M9" s="45"/>
      <c r="N9" s="45"/>
      <c r="O9" s="45"/>
      <c r="P9" s="47">
        <v>2018</v>
      </c>
      <c r="Q9" s="45" t="s">
        <v>30</v>
      </c>
      <c r="R9" s="47" t="s">
        <v>43</v>
      </c>
      <c r="S9" s="47">
        <v>125563</v>
      </c>
      <c r="T9" s="47">
        <f>20867.95+672.5</f>
        <v>21540.45</v>
      </c>
      <c r="U9" s="46">
        <f t="shared" si="1"/>
        <v>0.17155093459060392</v>
      </c>
      <c r="V9" s="46"/>
    </row>
    <row r="10" spans="1:22" ht="67.5" customHeight="1" x14ac:dyDescent="0.2">
      <c r="A10" s="45" t="s">
        <v>22</v>
      </c>
      <c r="B10" s="45" t="s">
        <v>15</v>
      </c>
      <c r="C10" s="45" t="s">
        <v>23</v>
      </c>
      <c r="D10" s="45" t="s">
        <v>24</v>
      </c>
      <c r="E10" s="45" t="s">
        <v>160</v>
      </c>
      <c r="F10" s="47" t="s">
        <v>98</v>
      </c>
      <c r="G10" s="45" t="s">
        <v>158</v>
      </c>
      <c r="H10" s="47" t="s">
        <v>78</v>
      </c>
      <c r="I10" s="45"/>
      <c r="J10" s="45"/>
      <c r="K10" s="45"/>
      <c r="L10" s="45" t="s">
        <v>218</v>
      </c>
      <c r="M10" s="45" t="s">
        <v>100</v>
      </c>
      <c r="N10" s="45" t="s">
        <v>100</v>
      </c>
      <c r="O10" s="45" t="s">
        <v>159</v>
      </c>
      <c r="P10" s="47">
        <v>2018.1</v>
      </c>
      <c r="Q10" s="45" t="s">
        <v>30</v>
      </c>
      <c r="R10" s="47"/>
      <c r="S10" s="47"/>
      <c r="T10" s="47">
        <v>8</v>
      </c>
      <c r="U10" s="46"/>
      <c r="V10" s="46"/>
    </row>
    <row r="11" spans="1:22" ht="51" customHeight="1" x14ac:dyDescent="0.2">
      <c r="A11" s="45" t="s">
        <v>22</v>
      </c>
      <c r="B11" s="45" t="s">
        <v>15</v>
      </c>
      <c r="C11" s="45" t="s">
        <v>23</v>
      </c>
      <c r="D11" s="45" t="s">
        <v>24</v>
      </c>
      <c r="E11" s="45" t="s">
        <v>25</v>
      </c>
      <c r="F11" s="45" t="s">
        <v>26</v>
      </c>
      <c r="G11" s="45" t="s">
        <v>27</v>
      </c>
      <c r="H11" s="45" t="s">
        <v>28</v>
      </c>
      <c r="I11" s="45"/>
      <c r="J11" s="45"/>
      <c r="K11" s="45"/>
      <c r="L11" s="45"/>
      <c r="M11" s="45" t="s">
        <v>100</v>
      </c>
      <c r="N11" s="45"/>
      <c r="O11" s="45" t="s">
        <v>29</v>
      </c>
      <c r="P11" s="45">
        <v>2019.1</v>
      </c>
      <c r="Q11" s="45" t="s">
        <v>30</v>
      </c>
      <c r="R11" s="45" t="s">
        <v>16</v>
      </c>
      <c r="S11" s="45">
        <v>80000</v>
      </c>
      <c r="T11" s="45">
        <v>0</v>
      </c>
      <c r="U11" s="46">
        <f t="shared" si="1"/>
        <v>0</v>
      </c>
      <c r="V11" s="46" t="s">
        <v>31</v>
      </c>
    </row>
    <row r="12" spans="1:22" ht="79.5" customHeight="1" x14ac:dyDescent="0.2">
      <c r="A12" s="45" t="s">
        <v>22</v>
      </c>
      <c r="B12" s="45" t="s">
        <v>15</v>
      </c>
      <c r="C12" s="45" t="s">
        <v>23</v>
      </c>
      <c r="D12" s="45" t="s">
        <v>24</v>
      </c>
      <c r="E12" s="45" t="s">
        <v>32</v>
      </c>
      <c r="F12" s="45" t="s">
        <v>26</v>
      </c>
      <c r="G12" s="45" t="s">
        <v>33</v>
      </c>
      <c r="H12" s="45" t="s">
        <v>28</v>
      </c>
      <c r="I12" s="55" t="s">
        <v>372</v>
      </c>
      <c r="J12" s="55" t="s">
        <v>315</v>
      </c>
      <c r="K12" s="55" t="s">
        <v>258</v>
      </c>
      <c r="L12" s="55" t="s">
        <v>217</v>
      </c>
      <c r="M12" s="55" t="s">
        <v>165</v>
      </c>
      <c r="N12" s="45" t="s">
        <v>47</v>
      </c>
      <c r="O12" s="45" t="s">
        <v>34</v>
      </c>
      <c r="P12" s="45">
        <v>2019.1</v>
      </c>
      <c r="Q12" s="45" t="s">
        <v>30</v>
      </c>
      <c r="R12" s="45" t="s">
        <v>16</v>
      </c>
      <c r="S12" s="45"/>
      <c r="T12" s="45"/>
      <c r="U12" s="46" t="e">
        <f t="shared" ref="U12:U27" si="2">T12/S12</f>
        <v>#DIV/0!</v>
      </c>
      <c r="V12" s="46" t="s">
        <v>35</v>
      </c>
    </row>
    <row r="13" spans="1:22" ht="83.25" customHeight="1" x14ac:dyDescent="0.2">
      <c r="A13" s="45" t="s">
        <v>22</v>
      </c>
      <c r="B13" s="45" t="s">
        <v>15</v>
      </c>
      <c r="C13" s="45" t="s">
        <v>23</v>
      </c>
      <c r="D13" s="45" t="s">
        <v>24</v>
      </c>
      <c r="E13" s="45" t="s">
        <v>167</v>
      </c>
      <c r="F13" s="45" t="s">
        <v>26</v>
      </c>
      <c r="G13" s="45" t="s">
        <v>166</v>
      </c>
      <c r="H13" s="45" t="s">
        <v>170</v>
      </c>
      <c r="I13" s="45"/>
      <c r="J13" s="45"/>
      <c r="K13" s="45"/>
      <c r="L13" s="45"/>
      <c r="M13" s="45" t="s">
        <v>100</v>
      </c>
      <c r="N13" s="45" t="s">
        <v>100</v>
      </c>
      <c r="O13" s="45" t="s">
        <v>168</v>
      </c>
      <c r="P13" s="45">
        <v>2019.1</v>
      </c>
      <c r="Q13" s="45" t="s">
        <v>161</v>
      </c>
      <c r="R13" s="45" t="s">
        <v>123</v>
      </c>
      <c r="S13" s="45"/>
      <c r="T13" s="45"/>
      <c r="U13" s="46"/>
      <c r="V13" s="46"/>
    </row>
    <row r="14" spans="1:22" ht="79.5" customHeight="1" x14ac:dyDescent="0.2">
      <c r="A14" s="45" t="s">
        <v>22</v>
      </c>
      <c r="B14" s="45" t="s">
        <v>15</v>
      </c>
      <c r="C14" s="45" t="s">
        <v>23</v>
      </c>
      <c r="D14" s="45" t="s">
        <v>24</v>
      </c>
      <c r="E14" s="45" t="s">
        <v>162</v>
      </c>
      <c r="F14" s="45" t="s">
        <v>26</v>
      </c>
      <c r="G14" s="45" t="s">
        <v>163</v>
      </c>
      <c r="H14" s="45" t="s">
        <v>170</v>
      </c>
      <c r="I14" s="45"/>
      <c r="J14" s="45"/>
      <c r="K14" s="45"/>
      <c r="L14" s="45"/>
      <c r="M14" s="45" t="s">
        <v>100</v>
      </c>
      <c r="N14" s="45" t="s">
        <v>100</v>
      </c>
      <c r="O14" s="45" t="s">
        <v>164</v>
      </c>
      <c r="P14" s="45">
        <v>2019.1</v>
      </c>
      <c r="Q14" s="45" t="s">
        <v>30</v>
      </c>
      <c r="R14" s="45"/>
      <c r="S14" s="45"/>
      <c r="T14" s="45"/>
      <c r="U14" s="46"/>
      <c r="V14" s="46"/>
    </row>
    <row r="15" spans="1:22" ht="51" customHeight="1" x14ac:dyDescent="0.2">
      <c r="A15" s="45" t="s">
        <v>22</v>
      </c>
      <c r="B15" s="45" t="s">
        <v>15</v>
      </c>
      <c r="C15" s="45" t="s">
        <v>23</v>
      </c>
      <c r="D15" s="45" t="s">
        <v>24</v>
      </c>
      <c r="E15" s="45" t="s">
        <v>142</v>
      </c>
      <c r="F15" s="45" t="s">
        <v>26</v>
      </c>
      <c r="G15" s="45" t="s">
        <v>143</v>
      </c>
      <c r="H15" s="45" t="s">
        <v>170</v>
      </c>
      <c r="I15" s="45"/>
      <c r="J15" s="45"/>
      <c r="K15" s="45"/>
      <c r="L15" s="45"/>
      <c r="M15" s="45" t="s">
        <v>100</v>
      </c>
      <c r="N15" s="45"/>
      <c r="O15" s="45" t="s">
        <v>145</v>
      </c>
      <c r="P15" s="45">
        <v>2019.2</v>
      </c>
      <c r="Q15" s="45"/>
      <c r="R15" s="45"/>
      <c r="S15" s="45"/>
      <c r="T15" s="45"/>
      <c r="U15" s="46"/>
      <c r="V15" s="46"/>
    </row>
    <row r="16" spans="1:22" ht="79.5" customHeight="1" x14ac:dyDescent="0.2">
      <c r="A16" s="45" t="s">
        <v>22</v>
      </c>
      <c r="B16" s="45" t="s">
        <v>15</v>
      </c>
      <c r="C16" s="45" t="s">
        <v>23</v>
      </c>
      <c r="D16" s="45" t="s">
        <v>24</v>
      </c>
      <c r="E16" s="45" t="s">
        <v>144</v>
      </c>
      <c r="F16" s="45" t="s">
        <v>79</v>
      </c>
      <c r="G16" s="45" t="s">
        <v>80</v>
      </c>
      <c r="H16" s="45" t="s">
        <v>78</v>
      </c>
      <c r="I16" s="45"/>
      <c r="J16" s="45"/>
      <c r="K16" s="45" t="s">
        <v>259</v>
      </c>
      <c r="L16" s="45"/>
      <c r="M16" s="45" t="s">
        <v>84</v>
      </c>
      <c r="N16" s="45" t="s">
        <v>147</v>
      </c>
      <c r="O16" s="45" t="s">
        <v>146</v>
      </c>
      <c r="P16" s="45">
        <v>2019.3</v>
      </c>
      <c r="Q16" s="45" t="s">
        <v>30</v>
      </c>
      <c r="R16" s="45" t="s">
        <v>16</v>
      </c>
      <c r="S16" s="45">
        <v>6600</v>
      </c>
      <c r="T16" s="45">
        <v>0</v>
      </c>
      <c r="U16" s="46">
        <f t="shared" si="2"/>
        <v>0</v>
      </c>
      <c r="V16" s="46" t="s">
        <v>93</v>
      </c>
    </row>
    <row r="17" spans="1:22" ht="27.75" customHeight="1" x14ac:dyDescent="0.2">
      <c r="A17" s="45" t="s">
        <v>22</v>
      </c>
      <c r="B17" s="45" t="s">
        <v>15</v>
      </c>
      <c r="C17" s="45" t="s">
        <v>23</v>
      </c>
      <c r="D17" s="45" t="s">
        <v>24</v>
      </c>
      <c r="E17" s="45" t="s">
        <v>81</v>
      </c>
      <c r="F17" s="45" t="s">
        <v>79</v>
      </c>
      <c r="G17" s="45" t="s">
        <v>80</v>
      </c>
      <c r="H17" s="45" t="s">
        <v>78</v>
      </c>
      <c r="I17" s="45"/>
      <c r="J17" s="45"/>
      <c r="K17" s="45"/>
      <c r="L17" s="45"/>
      <c r="M17" s="45" t="s">
        <v>82</v>
      </c>
      <c r="N17" s="45" t="s">
        <v>85</v>
      </c>
      <c r="O17" s="45" t="s">
        <v>83</v>
      </c>
      <c r="P17" s="45">
        <v>2019.3</v>
      </c>
      <c r="Q17" s="45" t="s">
        <v>30</v>
      </c>
      <c r="R17" s="45" t="s">
        <v>43</v>
      </c>
      <c r="S17" s="45">
        <v>440</v>
      </c>
      <c r="T17" s="45">
        <v>440</v>
      </c>
      <c r="U17" s="46">
        <f t="shared" si="2"/>
        <v>1</v>
      </c>
      <c r="V17" s="46"/>
    </row>
    <row r="18" spans="1:22" ht="32.25" customHeight="1" x14ac:dyDescent="0.2">
      <c r="A18" s="45" t="s">
        <v>22</v>
      </c>
      <c r="B18" s="45" t="s">
        <v>15</v>
      </c>
      <c r="C18" s="45" t="s">
        <v>23</v>
      </c>
      <c r="D18" s="45" t="s">
        <v>24</v>
      </c>
      <c r="E18" s="45" t="s">
        <v>101</v>
      </c>
      <c r="F18" s="45" t="s">
        <v>98</v>
      </c>
      <c r="G18" s="45" t="s">
        <v>102</v>
      </c>
      <c r="H18" s="45"/>
      <c r="I18" s="45"/>
      <c r="J18" s="45"/>
      <c r="K18" s="45"/>
      <c r="L18" s="45"/>
      <c r="M18" s="45" t="s">
        <v>104</v>
      </c>
      <c r="N18" s="45"/>
      <c r="O18" s="45"/>
      <c r="P18" s="45">
        <v>2019.2</v>
      </c>
      <c r="Q18" s="45" t="s">
        <v>106</v>
      </c>
      <c r="R18" s="45" t="s">
        <v>43</v>
      </c>
      <c r="S18" s="45">
        <v>4000</v>
      </c>
      <c r="T18" s="45">
        <v>11.6</v>
      </c>
      <c r="U18" s="46">
        <f t="shared" si="2"/>
        <v>2.8999999999999998E-3</v>
      </c>
      <c r="V18" s="46" t="s">
        <v>105</v>
      </c>
    </row>
    <row r="19" spans="1:22" ht="46.5" customHeight="1" x14ac:dyDescent="0.2">
      <c r="A19" s="45" t="s">
        <v>22</v>
      </c>
      <c r="B19" s="45" t="s">
        <v>15</v>
      </c>
      <c r="C19" s="45" t="s">
        <v>23</v>
      </c>
      <c r="D19" s="45" t="s">
        <v>24</v>
      </c>
      <c r="E19" s="45" t="s">
        <v>137</v>
      </c>
      <c r="F19" s="45" t="s">
        <v>118</v>
      </c>
      <c r="G19" s="45" t="s">
        <v>136</v>
      </c>
      <c r="H19" s="45" t="s">
        <v>28</v>
      </c>
      <c r="I19" s="45"/>
      <c r="J19" s="45"/>
      <c r="K19" s="45"/>
      <c r="L19" s="45"/>
      <c r="M19" s="45" t="s">
        <v>100</v>
      </c>
      <c r="N19" s="45" t="s">
        <v>139</v>
      </c>
      <c r="O19" s="45" t="s">
        <v>138</v>
      </c>
      <c r="P19" s="45">
        <v>2019.3</v>
      </c>
      <c r="Q19" s="45"/>
      <c r="R19" s="45"/>
      <c r="S19" s="45"/>
      <c r="T19" s="45"/>
      <c r="U19" s="46"/>
      <c r="V19" s="46"/>
    </row>
    <row r="20" spans="1:22" ht="32.25" customHeight="1" x14ac:dyDescent="0.2">
      <c r="A20" s="45" t="s">
        <v>22</v>
      </c>
      <c r="B20" s="45" t="s">
        <v>15</v>
      </c>
      <c r="C20" s="45" t="s">
        <v>23</v>
      </c>
      <c r="D20" s="45" t="s">
        <v>24</v>
      </c>
      <c r="E20" s="45" t="s">
        <v>133</v>
      </c>
      <c r="F20" s="45" t="s">
        <v>98</v>
      </c>
      <c r="G20" s="45" t="s">
        <v>134</v>
      </c>
      <c r="H20" s="45" t="s">
        <v>28</v>
      </c>
      <c r="I20" s="45"/>
      <c r="J20" s="45"/>
      <c r="K20" s="45"/>
      <c r="L20" s="45"/>
      <c r="M20" s="45"/>
      <c r="N20" s="45"/>
      <c r="O20" s="45" t="s">
        <v>135</v>
      </c>
      <c r="P20" s="45">
        <v>2019.3</v>
      </c>
      <c r="Q20" s="45"/>
      <c r="R20" s="45"/>
      <c r="S20" s="45"/>
      <c r="T20" s="45"/>
      <c r="U20" s="46"/>
      <c r="V20" s="46"/>
    </row>
    <row r="21" spans="1:22" ht="51" customHeight="1" x14ac:dyDescent="0.2">
      <c r="A21" s="45" t="s">
        <v>22</v>
      </c>
      <c r="B21" s="45" t="s">
        <v>15</v>
      </c>
      <c r="C21" s="45" t="s">
        <v>23</v>
      </c>
      <c r="D21" s="45" t="s">
        <v>24</v>
      </c>
      <c r="E21" s="45" t="s">
        <v>130</v>
      </c>
      <c r="F21" s="45" t="s">
        <v>121</v>
      </c>
      <c r="G21" s="45" t="s">
        <v>126</v>
      </c>
      <c r="H21" s="45" t="s">
        <v>28</v>
      </c>
      <c r="I21" s="45"/>
      <c r="J21" s="45"/>
      <c r="K21" s="45"/>
      <c r="L21" s="45"/>
      <c r="M21" s="45" t="s">
        <v>100</v>
      </c>
      <c r="N21" s="45" t="s">
        <v>132</v>
      </c>
      <c r="O21" s="45" t="s">
        <v>131</v>
      </c>
      <c r="P21" s="45">
        <v>2019.3</v>
      </c>
      <c r="Q21" s="45"/>
      <c r="R21" s="45" t="s">
        <v>16</v>
      </c>
      <c r="S21" s="45"/>
      <c r="T21" s="45"/>
      <c r="U21" s="46"/>
      <c r="V21" s="46"/>
    </row>
    <row r="22" spans="1:22" ht="66.75" customHeight="1" x14ac:dyDescent="0.2">
      <c r="A22" s="45" t="s">
        <v>22</v>
      </c>
      <c r="B22" s="45" t="s">
        <v>15</v>
      </c>
      <c r="C22" s="45" t="s">
        <v>23</v>
      </c>
      <c r="D22" s="45" t="s">
        <v>24</v>
      </c>
      <c r="E22" s="45" t="s">
        <v>120</v>
      </c>
      <c r="F22" s="45" t="s">
        <v>121</v>
      </c>
      <c r="G22" s="45" t="s">
        <v>122</v>
      </c>
      <c r="H22" s="45" t="s">
        <v>28</v>
      </c>
      <c r="I22" s="45"/>
      <c r="J22" s="45"/>
      <c r="K22" s="45"/>
      <c r="L22" s="45" t="s">
        <v>214</v>
      </c>
      <c r="M22" s="45" t="s">
        <v>129</v>
      </c>
      <c r="N22" s="45" t="s">
        <v>125</v>
      </c>
      <c r="O22" s="45" t="s">
        <v>124</v>
      </c>
      <c r="P22" s="45">
        <v>2019.4</v>
      </c>
      <c r="Q22" s="45"/>
      <c r="R22" s="45" t="s">
        <v>123</v>
      </c>
      <c r="S22" s="45"/>
      <c r="T22" s="45"/>
      <c r="U22" s="46"/>
      <c r="V22" s="46"/>
    </row>
    <row r="23" spans="1:22" ht="66.75" customHeight="1" x14ac:dyDescent="0.2">
      <c r="A23" s="45" t="s">
        <v>22</v>
      </c>
      <c r="B23" s="45" t="s">
        <v>15</v>
      </c>
      <c r="C23" s="45" t="s">
        <v>23</v>
      </c>
      <c r="D23" s="45" t="s">
        <v>24</v>
      </c>
      <c r="E23" s="45" t="s">
        <v>127</v>
      </c>
      <c r="F23" s="45" t="s">
        <v>121</v>
      </c>
      <c r="G23" s="45" t="s">
        <v>126</v>
      </c>
      <c r="H23" s="45" t="s">
        <v>28</v>
      </c>
      <c r="I23" s="45"/>
      <c r="J23" s="45"/>
      <c r="K23" s="45"/>
      <c r="L23" s="45"/>
      <c r="M23" s="45" t="s">
        <v>129</v>
      </c>
      <c r="N23" s="45"/>
      <c r="O23" s="45" t="s">
        <v>128</v>
      </c>
      <c r="P23" s="45">
        <v>2019.4</v>
      </c>
      <c r="Q23" s="45"/>
      <c r="R23" s="45" t="s">
        <v>123</v>
      </c>
      <c r="S23" s="45"/>
      <c r="T23" s="45"/>
      <c r="U23" s="46"/>
      <c r="V23" s="46"/>
    </row>
    <row r="24" spans="1:22" ht="42.75" x14ac:dyDescent="0.2">
      <c r="A24" s="45" t="s">
        <v>22</v>
      </c>
      <c r="B24" s="45" t="s">
        <v>15</v>
      </c>
      <c r="C24" s="45" t="s">
        <v>23</v>
      </c>
      <c r="D24" s="45" t="s">
        <v>24</v>
      </c>
      <c r="E24" s="45" t="s">
        <v>117</v>
      </c>
      <c r="F24" s="45" t="s">
        <v>118</v>
      </c>
      <c r="G24" s="45" t="s">
        <v>140</v>
      </c>
      <c r="H24" s="45" t="s">
        <v>170</v>
      </c>
      <c r="I24" s="45"/>
      <c r="J24" s="45"/>
      <c r="K24" s="45"/>
      <c r="L24" s="45"/>
      <c r="M24" s="45" t="s">
        <v>141</v>
      </c>
      <c r="N24" s="45"/>
      <c r="O24" s="45"/>
      <c r="P24" s="45">
        <v>2019.4</v>
      </c>
      <c r="Q24" s="45" t="s">
        <v>119</v>
      </c>
      <c r="R24" s="45" t="s">
        <v>43</v>
      </c>
      <c r="S24" s="45"/>
      <c r="T24" s="45"/>
      <c r="U24" s="46"/>
      <c r="V24" s="46" t="s">
        <v>200</v>
      </c>
    </row>
    <row r="25" spans="1:22" ht="42.75" x14ac:dyDescent="0.2">
      <c r="A25" s="45" t="s">
        <v>22</v>
      </c>
      <c r="B25" s="47" t="s">
        <v>95</v>
      </c>
      <c r="C25" s="45" t="s">
        <v>94</v>
      </c>
      <c r="D25" s="47" t="s">
        <v>96</v>
      </c>
      <c r="E25" s="45" t="s">
        <v>113</v>
      </c>
      <c r="F25" s="47" t="s">
        <v>98</v>
      </c>
      <c r="G25" s="45" t="s">
        <v>97</v>
      </c>
      <c r="H25" s="47" t="s">
        <v>169</v>
      </c>
      <c r="I25" s="45"/>
      <c r="J25" s="45"/>
      <c r="K25" s="45"/>
      <c r="L25" s="45"/>
      <c r="M25" s="45" t="s">
        <v>100</v>
      </c>
      <c r="N25" s="45" t="s">
        <v>100</v>
      </c>
      <c r="O25" s="45" t="s">
        <v>100</v>
      </c>
      <c r="P25" s="47">
        <v>2019.1</v>
      </c>
      <c r="Q25" s="45"/>
      <c r="R25" s="47" t="s">
        <v>43</v>
      </c>
      <c r="S25" s="47">
        <v>7500</v>
      </c>
      <c r="T25" s="47">
        <v>4575</v>
      </c>
      <c r="U25" s="46">
        <f t="shared" si="2"/>
        <v>0.61</v>
      </c>
      <c r="V25" s="46" t="s">
        <v>99</v>
      </c>
    </row>
    <row r="26" spans="1:22" x14ac:dyDescent="0.2">
      <c r="A26" s="45" t="s">
        <v>22</v>
      </c>
      <c r="B26" s="47" t="s">
        <v>95</v>
      </c>
      <c r="C26" s="45" t="s">
        <v>94</v>
      </c>
      <c r="D26" s="47" t="s">
        <v>96</v>
      </c>
      <c r="E26" s="45" t="s">
        <v>108</v>
      </c>
      <c r="F26" s="47" t="s">
        <v>26</v>
      </c>
      <c r="G26" s="45" t="s">
        <v>111</v>
      </c>
      <c r="H26" s="47" t="s">
        <v>169</v>
      </c>
      <c r="I26" s="45"/>
      <c r="J26" s="45"/>
      <c r="K26" s="45"/>
      <c r="L26" s="45"/>
      <c r="M26" s="45"/>
      <c r="N26" s="45"/>
      <c r="O26" s="45"/>
      <c r="P26" s="47">
        <v>2018</v>
      </c>
      <c r="Q26" s="45"/>
      <c r="R26" s="47" t="s">
        <v>43</v>
      </c>
      <c r="S26" s="47">
        <v>37094</v>
      </c>
      <c r="T26" s="47">
        <v>0</v>
      </c>
      <c r="U26" s="46">
        <f t="shared" si="2"/>
        <v>0</v>
      </c>
      <c r="V26" s="46"/>
    </row>
    <row r="27" spans="1:22" x14ac:dyDescent="0.2">
      <c r="A27" s="45" t="s">
        <v>22</v>
      </c>
      <c r="B27" s="47" t="s">
        <v>95</v>
      </c>
      <c r="C27" s="45" t="s">
        <v>94</v>
      </c>
      <c r="D27" s="47" t="s">
        <v>96</v>
      </c>
      <c r="E27" s="45" t="s">
        <v>109</v>
      </c>
      <c r="F27" s="47" t="s">
        <v>98</v>
      </c>
      <c r="G27" s="45" t="s">
        <v>112</v>
      </c>
      <c r="H27" s="47" t="s">
        <v>169</v>
      </c>
      <c r="I27" s="45"/>
      <c r="J27" s="45"/>
      <c r="K27" s="45"/>
      <c r="L27" s="45"/>
      <c r="M27" s="45"/>
      <c r="N27" s="45"/>
      <c r="O27" s="45"/>
      <c r="P27" s="47">
        <v>2018</v>
      </c>
      <c r="Q27" s="45"/>
      <c r="R27" s="47" t="s">
        <v>43</v>
      </c>
      <c r="S27" s="47">
        <v>19140</v>
      </c>
      <c r="T27" s="47">
        <v>4645</v>
      </c>
      <c r="U27" s="46">
        <f t="shared" si="2"/>
        <v>0.24268547544409613</v>
      </c>
      <c r="V27" s="46"/>
    </row>
    <row r="28" spans="1:22" ht="42.75" x14ac:dyDescent="0.2">
      <c r="A28" s="45" t="s">
        <v>22</v>
      </c>
      <c r="B28" s="47" t="s">
        <v>15</v>
      </c>
      <c r="C28" s="45" t="s">
        <v>148</v>
      </c>
      <c r="D28" s="47" t="s">
        <v>149</v>
      </c>
      <c r="E28" s="47" t="s">
        <v>149</v>
      </c>
      <c r="F28" s="47" t="s">
        <v>150</v>
      </c>
      <c r="G28" s="45"/>
      <c r="H28" s="47" t="s">
        <v>171</v>
      </c>
      <c r="I28" s="45"/>
      <c r="J28" s="45"/>
      <c r="K28" s="45"/>
      <c r="L28" s="45"/>
      <c r="M28" s="45"/>
      <c r="N28" s="45" t="s">
        <v>153</v>
      </c>
      <c r="O28" s="45" t="s">
        <v>151</v>
      </c>
      <c r="P28" s="47">
        <v>2018.4</v>
      </c>
      <c r="Q28" s="45"/>
      <c r="R28" s="47" t="s">
        <v>155</v>
      </c>
      <c r="S28" s="47"/>
      <c r="T28" s="47"/>
      <c r="U28" s="48"/>
      <c r="V28" s="46" t="s">
        <v>156</v>
      </c>
    </row>
    <row r="29" spans="1:22" ht="28.5" x14ac:dyDescent="0.2">
      <c r="A29" s="45" t="s">
        <v>22</v>
      </c>
      <c r="B29" s="47" t="s">
        <v>86</v>
      </c>
      <c r="C29" s="45" t="s">
        <v>152</v>
      </c>
      <c r="D29" s="47" t="s">
        <v>149</v>
      </c>
      <c r="E29" s="47"/>
      <c r="F29" s="47" t="s">
        <v>150</v>
      </c>
      <c r="G29" s="45"/>
      <c r="H29" s="47" t="s">
        <v>171</v>
      </c>
      <c r="I29" s="45"/>
      <c r="J29" s="45" t="s">
        <v>283</v>
      </c>
      <c r="K29" s="45" t="s">
        <v>257</v>
      </c>
      <c r="L29" s="45"/>
      <c r="M29" s="45"/>
      <c r="N29" s="45" t="s">
        <v>154</v>
      </c>
      <c r="O29" s="45"/>
      <c r="P29" s="47">
        <v>2018.4</v>
      </c>
      <c r="Q29" s="45"/>
      <c r="R29" s="47" t="s">
        <v>123</v>
      </c>
      <c r="S29" s="47"/>
      <c r="T29" s="47"/>
      <c r="U29" s="48"/>
      <c r="V29" s="49" t="s">
        <v>157</v>
      </c>
    </row>
    <row r="30" spans="1:22" ht="42.75" x14ac:dyDescent="0.2">
      <c r="A30" s="50" t="s">
        <v>22</v>
      </c>
      <c r="B30" s="47" t="s">
        <v>196</v>
      </c>
      <c r="C30" s="51" t="s">
        <v>211</v>
      </c>
      <c r="D30" s="50" t="s">
        <v>149</v>
      </c>
      <c r="E30" s="51"/>
      <c r="F30" s="50" t="s">
        <v>199</v>
      </c>
      <c r="G30" s="51"/>
      <c r="H30" s="50" t="s">
        <v>171</v>
      </c>
      <c r="I30" s="51"/>
      <c r="J30" s="51"/>
      <c r="K30" s="51"/>
      <c r="L30" s="51"/>
      <c r="M30" s="51" t="s">
        <v>198</v>
      </c>
      <c r="N30" s="51"/>
      <c r="O30" s="51"/>
      <c r="P30" s="52">
        <v>2018.4</v>
      </c>
      <c r="Q30" s="51"/>
      <c r="R30" s="47" t="s">
        <v>43</v>
      </c>
      <c r="S30" s="56"/>
      <c r="T30" s="50"/>
      <c r="U30" s="54"/>
      <c r="V30" s="51" t="s">
        <v>197</v>
      </c>
    </row>
    <row r="31" spans="1:22" x14ac:dyDescent="0.2">
      <c r="A31" s="50" t="s">
        <v>202</v>
      </c>
      <c r="B31" s="47" t="s">
        <v>201</v>
      </c>
      <c r="C31" s="51" t="s">
        <v>210</v>
      </c>
      <c r="D31" s="50" t="s">
        <v>149</v>
      </c>
      <c r="E31" s="51"/>
      <c r="F31" s="50" t="s">
        <v>199</v>
      </c>
      <c r="G31" s="51"/>
      <c r="H31" s="50" t="s">
        <v>171</v>
      </c>
      <c r="I31" s="51"/>
      <c r="J31" s="51"/>
      <c r="K31" s="51"/>
      <c r="L31" s="51"/>
      <c r="M31" s="51" t="s">
        <v>212</v>
      </c>
      <c r="N31" s="51"/>
      <c r="O31" s="51"/>
      <c r="P31" s="52">
        <v>2019.4</v>
      </c>
      <c r="Q31" s="51"/>
      <c r="R31" s="47" t="s">
        <v>43</v>
      </c>
      <c r="S31" s="50"/>
      <c r="T31" s="50"/>
      <c r="U31" s="54"/>
      <c r="V31" s="51" t="s">
        <v>203</v>
      </c>
    </row>
    <row r="32" spans="1:22" x14ac:dyDescent="0.2">
      <c r="A32" s="50" t="s">
        <v>22</v>
      </c>
      <c r="B32" s="47" t="s">
        <v>207</v>
      </c>
      <c r="C32" s="51" t="s">
        <v>205</v>
      </c>
      <c r="D32" s="50" t="s">
        <v>149</v>
      </c>
      <c r="E32" s="51" t="s">
        <v>208</v>
      </c>
      <c r="F32" s="50" t="s">
        <v>98</v>
      </c>
      <c r="G32" s="51"/>
      <c r="H32" s="50" t="s">
        <v>171</v>
      </c>
      <c r="I32" s="51"/>
      <c r="J32" s="51"/>
      <c r="K32" s="51"/>
      <c r="L32" s="51" t="s">
        <v>209</v>
      </c>
      <c r="M32" s="51"/>
      <c r="N32" s="51"/>
      <c r="O32" s="51"/>
      <c r="P32" s="52">
        <v>2019.4</v>
      </c>
      <c r="Q32" s="51"/>
      <c r="R32" s="47" t="s">
        <v>43</v>
      </c>
      <c r="S32" s="50"/>
      <c r="T32" s="50"/>
      <c r="U32" s="54"/>
      <c r="V32" s="51" t="s">
        <v>206</v>
      </c>
    </row>
    <row r="33" spans="1:22" ht="42.75" x14ac:dyDescent="0.2">
      <c r="A33" s="50" t="s">
        <v>22</v>
      </c>
      <c r="B33" s="45" t="s">
        <v>15</v>
      </c>
      <c r="C33" s="45" t="s">
        <v>23</v>
      </c>
      <c r="D33" s="45" t="s">
        <v>24</v>
      </c>
      <c r="E33" s="51" t="s">
        <v>215</v>
      </c>
      <c r="F33" s="50" t="s">
        <v>98</v>
      </c>
      <c r="G33" s="51"/>
      <c r="H33" s="50" t="s">
        <v>28</v>
      </c>
      <c r="I33" s="51"/>
      <c r="J33" s="51"/>
      <c r="K33" s="51"/>
      <c r="L33" s="51" t="s">
        <v>216</v>
      </c>
      <c r="M33" s="51"/>
      <c r="N33" s="51"/>
      <c r="O33" s="51"/>
      <c r="P33" s="52">
        <v>2019.4</v>
      </c>
      <c r="Q33" s="51"/>
      <c r="R33" s="47" t="s">
        <v>43</v>
      </c>
      <c r="S33" s="50"/>
      <c r="T33" s="50"/>
      <c r="U33" s="54"/>
      <c r="V33" s="51"/>
    </row>
    <row r="34" spans="1:22" ht="33" customHeight="1" x14ac:dyDescent="0.2">
      <c r="A34" s="45" t="s">
        <v>22</v>
      </c>
      <c r="B34" s="45" t="s">
        <v>15</v>
      </c>
      <c r="C34" s="45" t="s">
        <v>23</v>
      </c>
      <c r="D34" s="45" t="s">
        <v>24</v>
      </c>
      <c r="E34" s="45" t="s">
        <v>219</v>
      </c>
      <c r="F34" s="47" t="s">
        <v>98</v>
      </c>
      <c r="G34" s="45" t="s">
        <v>220</v>
      </c>
      <c r="H34" s="47" t="s">
        <v>78</v>
      </c>
      <c r="I34" s="45"/>
      <c r="J34" s="45"/>
      <c r="K34" s="45"/>
      <c r="L34" s="45" t="s">
        <v>221</v>
      </c>
      <c r="M34" s="45"/>
      <c r="N34" s="45"/>
      <c r="O34" s="45"/>
      <c r="P34" s="47">
        <v>2019.4</v>
      </c>
      <c r="Q34" s="45"/>
      <c r="R34" s="47" t="s">
        <v>43</v>
      </c>
      <c r="S34" s="47"/>
      <c r="T34" s="47">
        <v>8</v>
      </c>
      <c r="U34" s="46"/>
      <c r="V34" s="46"/>
    </row>
    <row r="35" spans="1:22" ht="46.5" customHeight="1" x14ac:dyDescent="0.2">
      <c r="A35" s="45" t="s">
        <v>22</v>
      </c>
      <c r="B35" s="45" t="s">
        <v>228</v>
      </c>
      <c r="C35" s="45" t="s">
        <v>227</v>
      </c>
      <c r="D35" s="50" t="s">
        <v>149</v>
      </c>
      <c r="E35" s="45"/>
      <c r="F35" s="47" t="s">
        <v>230</v>
      </c>
      <c r="G35" s="45"/>
      <c r="H35" s="47" t="s">
        <v>171</v>
      </c>
      <c r="I35" s="45"/>
      <c r="J35" s="45"/>
      <c r="K35" s="45"/>
      <c r="L35" s="45" t="s">
        <v>231</v>
      </c>
      <c r="M35" s="45"/>
      <c r="N35" s="45"/>
      <c r="O35" s="45"/>
      <c r="P35" s="47">
        <v>2019.4</v>
      </c>
      <c r="Q35" s="45"/>
      <c r="R35" s="47" t="s">
        <v>43</v>
      </c>
      <c r="S35" s="47"/>
      <c r="T35" s="47"/>
      <c r="U35" s="46"/>
      <c r="V35" s="46" t="s">
        <v>229</v>
      </c>
    </row>
    <row r="36" spans="1:22" ht="33" customHeight="1" x14ac:dyDescent="0.2">
      <c r="A36" s="45" t="s">
        <v>22</v>
      </c>
      <c r="B36" s="45" t="s">
        <v>232</v>
      </c>
      <c r="C36" s="45" t="s">
        <v>233</v>
      </c>
      <c r="D36" s="50" t="s">
        <v>149</v>
      </c>
      <c r="E36" s="45" t="s">
        <v>234</v>
      </c>
      <c r="F36" s="47" t="s">
        <v>26</v>
      </c>
      <c r="G36" s="45"/>
      <c r="H36" s="47" t="s">
        <v>171</v>
      </c>
      <c r="I36" s="45"/>
      <c r="J36" s="45"/>
      <c r="K36" s="45"/>
      <c r="L36" s="45" t="s">
        <v>231</v>
      </c>
      <c r="M36" s="45"/>
      <c r="N36" s="45"/>
      <c r="O36" s="45"/>
      <c r="P36" s="47">
        <v>2019.4</v>
      </c>
      <c r="Q36" s="45"/>
      <c r="R36" s="47" t="s">
        <v>43</v>
      </c>
      <c r="S36" s="47"/>
      <c r="T36" s="47"/>
      <c r="U36" s="46"/>
      <c r="V36" s="46" t="s">
        <v>235</v>
      </c>
    </row>
    <row r="37" spans="1:22" ht="61.5" customHeight="1" x14ac:dyDescent="0.2">
      <c r="A37" s="45" t="s">
        <v>22</v>
      </c>
      <c r="B37" s="47" t="s">
        <v>95</v>
      </c>
      <c r="C37" s="45" t="s">
        <v>94</v>
      </c>
      <c r="D37" s="50" t="s">
        <v>252</v>
      </c>
      <c r="E37" s="45" t="s">
        <v>256</v>
      </c>
      <c r="F37" s="47" t="s">
        <v>26</v>
      </c>
      <c r="G37" s="45" t="s">
        <v>253</v>
      </c>
      <c r="H37" s="47" t="s">
        <v>28</v>
      </c>
      <c r="I37" s="45"/>
      <c r="J37" s="45"/>
      <c r="K37" s="45" t="s">
        <v>255</v>
      </c>
      <c r="L37" s="45"/>
      <c r="M37" s="45"/>
      <c r="N37" s="45"/>
      <c r="O37" s="45"/>
      <c r="P37" s="47">
        <v>2019.5</v>
      </c>
      <c r="Q37" s="45"/>
      <c r="R37" s="47"/>
      <c r="S37" s="47"/>
      <c r="T37" s="47"/>
      <c r="U37" s="46"/>
      <c r="V37" s="46"/>
    </row>
    <row r="38" spans="1:22" ht="32.25" customHeight="1" x14ac:dyDescent="0.2">
      <c r="A38" s="45" t="s">
        <v>22</v>
      </c>
      <c r="B38" s="47" t="s">
        <v>15</v>
      </c>
      <c r="C38" s="45" t="s">
        <v>23</v>
      </c>
      <c r="D38" s="50" t="s">
        <v>24</v>
      </c>
      <c r="E38" s="45" t="s">
        <v>264</v>
      </c>
      <c r="F38" s="47" t="s">
        <v>26</v>
      </c>
      <c r="G38" s="57" t="s">
        <v>349</v>
      </c>
      <c r="H38" s="47" t="s">
        <v>28</v>
      </c>
      <c r="I38" s="45" t="s">
        <v>350</v>
      </c>
      <c r="J38" s="45" t="s">
        <v>282</v>
      </c>
      <c r="K38" s="45" t="s">
        <v>265</v>
      </c>
      <c r="L38" s="45"/>
      <c r="M38" s="45"/>
      <c r="N38" s="45"/>
      <c r="O38" s="45"/>
      <c r="P38" s="47">
        <v>2019.5</v>
      </c>
      <c r="Q38" s="45"/>
      <c r="R38" s="47"/>
      <c r="S38" s="47"/>
      <c r="T38" s="47"/>
      <c r="U38" s="46"/>
      <c r="V38" s="46"/>
    </row>
    <row r="39" spans="1:22" ht="16.5" x14ac:dyDescent="0.2">
      <c r="A39" s="45" t="s">
        <v>22</v>
      </c>
      <c r="B39" s="16" t="s">
        <v>318</v>
      </c>
      <c r="C39" s="14" t="s">
        <v>316</v>
      </c>
      <c r="D39" s="17" t="s">
        <v>317</v>
      </c>
      <c r="E39" s="14"/>
      <c r="F39" s="17"/>
      <c r="G39" s="14"/>
      <c r="H39" s="17" t="s">
        <v>171</v>
      </c>
      <c r="I39" s="14"/>
      <c r="J39" s="14"/>
      <c r="K39" s="14" t="s">
        <v>321</v>
      </c>
      <c r="L39" s="14"/>
      <c r="M39" s="14"/>
      <c r="N39" s="14"/>
      <c r="O39" s="14"/>
      <c r="P39" s="58">
        <v>2019.5</v>
      </c>
      <c r="Q39" s="14"/>
      <c r="R39" s="18"/>
      <c r="S39" s="17"/>
      <c r="T39" s="17"/>
      <c r="U39" s="19"/>
      <c r="V39" s="14" t="s">
        <v>320</v>
      </c>
    </row>
    <row r="40" spans="1:22" ht="71.25" x14ac:dyDescent="0.2">
      <c r="A40" s="45" t="s">
        <v>22</v>
      </c>
      <c r="B40" s="47" t="s">
        <v>287</v>
      </c>
      <c r="C40" s="51" t="s">
        <v>286</v>
      </c>
      <c r="D40" s="50" t="s">
        <v>288</v>
      </c>
      <c r="E40" s="51"/>
      <c r="F40" s="50"/>
      <c r="G40" s="51"/>
      <c r="H40" s="50" t="s">
        <v>171</v>
      </c>
      <c r="I40" s="51"/>
      <c r="J40" s="51" t="s">
        <v>290</v>
      </c>
      <c r="K40" s="51"/>
      <c r="L40" s="51"/>
      <c r="M40" s="51"/>
      <c r="N40" s="51"/>
      <c r="O40" s="51"/>
      <c r="P40" s="52">
        <v>2019.5</v>
      </c>
      <c r="Q40" s="51"/>
      <c r="R40" s="53"/>
      <c r="V40" s="51" t="s">
        <v>289</v>
      </c>
    </row>
    <row r="41" spans="1:22" ht="49.5" x14ac:dyDescent="0.2">
      <c r="A41" s="45" t="s">
        <v>22</v>
      </c>
      <c r="B41" s="16" t="s">
        <v>291</v>
      </c>
      <c r="C41" s="14" t="s">
        <v>292</v>
      </c>
      <c r="D41" s="17" t="s">
        <v>293</v>
      </c>
      <c r="E41" s="14" t="s">
        <v>296</v>
      </c>
      <c r="F41" s="47" t="s">
        <v>26</v>
      </c>
      <c r="G41" s="14" t="s">
        <v>295</v>
      </c>
      <c r="H41" s="17" t="s">
        <v>28</v>
      </c>
      <c r="I41" s="14"/>
      <c r="J41" s="14" t="s">
        <v>297</v>
      </c>
      <c r="K41" s="14"/>
      <c r="L41" s="14"/>
      <c r="M41" s="14"/>
      <c r="N41" s="14"/>
      <c r="O41" s="14"/>
      <c r="P41" s="52">
        <v>2019.1</v>
      </c>
      <c r="Q41" s="14"/>
      <c r="R41" s="18"/>
      <c r="S41" s="17"/>
      <c r="T41" s="17"/>
      <c r="U41" s="19"/>
      <c r="V41" s="14" t="s">
        <v>294</v>
      </c>
    </row>
    <row r="42" spans="1:22" ht="82.5" x14ac:dyDescent="0.2">
      <c r="A42" s="45" t="s">
        <v>22</v>
      </c>
      <c r="B42" s="16" t="s">
        <v>331</v>
      </c>
      <c r="C42" s="14" t="s">
        <v>332</v>
      </c>
      <c r="D42" s="17" t="s">
        <v>333</v>
      </c>
      <c r="E42" s="14" t="s">
        <v>340</v>
      </c>
      <c r="F42" s="17" t="s">
        <v>334</v>
      </c>
      <c r="G42" s="14" t="s">
        <v>335</v>
      </c>
      <c r="H42" s="17" t="s">
        <v>28</v>
      </c>
      <c r="I42" s="14" t="s">
        <v>339</v>
      </c>
      <c r="J42" s="14"/>
      <c r="K42" s="14" t="s">
        <v>338</v>
      </c>
      <c r="L42" s="14"/>
      <c r="M42" s="14"/>
      <c r="N42" s="14"/>
      <c r="O42" s="14"/>
      <c r="P42" s="17">
        <v>2019.5</v>
      </c>
      <c r="Q42" s="14"/>
      <c r="R42" s="18"/>
      <c r="S42" s="17"/>
      <c r="T42" s="17"/>
      <c r="U42" s="19"/>
      <c r="V42" s="14"/>
    </row>
    <row r="43" spans="1:22" ht="33" x14ac:dyDescent="0.2">
      <c r="A43" s="45" t="s">
        <v>22</v>
      </c>
      <c r="B43" s="47" t="s">
        <v>15</v>
      </c>
      <c r="C43" s="45" t="s">
        <v>23</v>
      </c>
      <c r="D43" s="50" t="s">
        <v>24</v>
      </c>
      <c r="E43" s="14" t="s">
        <v>356</v>
      </c>
      <c r="F43" s="17" t="s">
        <v>334</v>
      </c>
      <c r="G43" s="14" t="s">
        <v>335</v>
      </c>
      <c r="H43" s="17" t="s">
        <v>28</v>
      </c>
      <c r="I43" s="14" t="s">
        <v>358</v>
      </c>
      <c r="J43" s="14" t="s">
        <v>357</v>
      </c>
      <c r="K43" s="14"/>
      <c r="L43" s="14"/>
      <c r="M43" s="14"/>
      <c r="N43" s="14"/>
      <c r="O43" s="14"/>
      <c r="P43" s="17"/>
      <c r="Q43" s="14"/>
      <c r="R43" s="18"/>
      <c r="S43" s="17"/>
      <c r="T43" s="17"/>
      <c r="U43" s="19"/>
      <c r="V43" s="14"/>
    </row>
    <row r="44" spans="1:22" ht="50.25" customHeight="1" x14ac:dyDescent="0.2">
      <c r="A44" s="45" t="s">
        <v>22</v>
      </c>
      <c r="B44" s="47" t="s">
        <v>15</v>
      </c>
      <c r="C44" s="45" t="s">
        <v>23</v>
      </c>
      <c r="D44" s="50" t="s">
        <v>24</v>
      </c>
      <c r="E44" s="14" t="s">
        <v>346</v>
      </c>
      <c r="F44" s="17" t="s">
        <v>345</v>
      </c>
      <c r="G44" s="14" t="s">
        <v>344</v>
      </c>
      <c r="H44" s="17" t="s">
        <v>28</v>
      </c>
      <c r="I44" s="14" t="s">
        <v>347</v>
      </c>
      <c r="J44" s="14"/>
      <c r="K44" s="14"/>
      <c r="L44" s="14"/>
      <c r="M44" s="14"/>
      <c r="N44" s="14"/>
      <c r="O44" s="14"/>
      <c r="P44" s="17">
        <v>2019.5</v>
      </c>
      <c r="Q44" s="14" t="s">
        <v>348</v>
      </c>
      <c r="R44" s="18"/>
      <c r="S44" s="17"/>
      <c r="T44" s="17"/>
      <c r="U44" s="19"/>
      <c r="V44" s="14"/>
    </row>
    <row r="45" spans="1:22" ht="16.5" x14ac:dyDescent="0.2">
      <c r="A45" s="45" t="s">
        <v>22</v>
      </c>
      <c r="B45" s="16"/>
      <c r="C45" s="14"/>
      <c r="D45" s="17"/>
      <c r="E45" s="14"/>
      <c r="F45" s="17"/>
      <c r="G45" s="14"/>
      <c r="H45" s="17"/>
      <c r="I45" s="14"/>
      <c r="J45" s="14"/>
      <c r="K45" s="14"/>
      <c r="L45" s="14"/>
      <c r="M45" s="14"/>
      <c r="N45" s="14"/>
      <c r="O45" s="14"/>
      <c r="P45" s="17"/>
      <c r="Q45" s="14"/>
      <c r="R45" s="18"/>
      <c r="S45" s="17"/>
      <c r="T45" s="17"/>
      <c r="U45" s="19"/>
      <c r="V45" s="14"/>
    </row>
    <row r="46" spans="1:22" ht="16.5" x14ac:dyDescent="0.2">
      <c r="A46" s="45" t="s">
        <v>22</v>
      </c>
      <c r="B46" s="16"/>
      <c r="C46" s="14"/>
      <c r="D46" s="17"/>
      <c r="E46" s="14"/>
      <c r="F46" s="17"/>
      <c r="G46" s="14"/>
      <c r="H46" s="17"/>
      <c r="I46" s="14"/>
      <c r="J46" s="14"/>
      <c r="K46" s="14"/>
      <c r="L46" s="14"/>
      <c r="M46" s="14"/>
      <c r="N46" s="14"/>
      <c r="O46" s="14"/>
      <c r="P46" s="17"/>
      <c r="Q46" s="14"/>
      <c r="R46" s="18"/>
      <c r="S46" s="17"/>
      <c r="T46" s="17"/>
      <c r="U46" s="19"/>
      <c r="V46" s="14"/>
    </row>
    <row r="47" spans="1:22" ht="16.5" x14ac:dyDescent="0.2">
      <c r="A47" s="45" t="s">
        <v>22</v>
      </c>
      <c r="B47" s="16"/>
      <c r="C47" s="14"/>
      <c r="D47" s="17"/>
      <c r="E47" s="14"/>
      <c r="F47" s="17"/>
      <c r="G47" s="14"/>
      <c r="H47" s="17"/>
      <c r="I47" s="14"/>
      <c r="J47" s="14"/>
      <c r="K47" s="14"/>
      <c r="L47" s="14"/>
      <c r="M47" s="14"/>
      <c r="N47" s="14"/>
      <c r="O47" s="14"/>
      <c r="P47" s="17"/>
      <c r="Q47" s="14"/>
      <c r="R47" s="18"/>
      <c r="S47" s="17"/>
      <c r="T47" s="17"/>
      <c r="U47" s="19"/>
      <c r="V47" s="14"/>
    </row>
    <row r="48" spans="1:22" ht="16.5" x14ac:dyDescent="0.2">
      <c r="A48" s="45" t="s">
        <v>22</v>
      </c>
      <c r="B48" s="16"/>
      <c r="C48" s="14"/>
      <c r="D48" s="17"/>
      <c r="E48" s="14"/>
      <c r="F48" s="17"/>
      <c r="G48" s="14"/>
      <c r="H48" s="17"/>
      <c r="I48" s="14"/>
      <c r="J48" s="14"/>
      <c r="K48" s="14"/>
      <c r="L48" s="14"/>
      <c r="M48" s="14"/>
      <c r="N48" s="14"/>
      <c r="O48" s="14"/>
      <c r="P48" s="17"/>
      <c r="Q48" s="14"/>
      <c r="R48" s="18"/>
      <c r="S48" s="17"/>
      <c r="T48" s="17"/>
      <c r="U48" s="19"/>
      <c r="V48" s="14"/>
    </row>
    <row r="49" spans="1:22" ht="16.5" x14ac:dyDescent="0.2">
      <c r="A49" s="45" t="s">
        <v>22</v>
      </c>
      <c r="B49" s="16"/>
      <c r="C49" s="14"/>
      <c r="D49" s="17"/>
      <c r="E49" s="14"/>
      <c r="F49" s="17"/>
      <c r="G49" s="14"/>
      <c r="H49" s="17"/>
      <c r="I49" s="14"/>
      <c r="J49" s="14"/>
      <c r="K49" s="14"/>
      <c r="L49" s="14"/>
      <c r="M49" s="14"/>
      <c r="N49" s="14"/>
      <c r="O49" s="14"/>
      <c r="P49" s="17"/>
      <c r="Q49" s="14"/>
      <c r="R49" s="18"/>
      <c r="S49" s="52">
        <f>SUM(S2:S29)</f>
        <v>1280719</v>
      </c>
      <c r="T49" s="52">
        <f>SUM(T2:T38)</f>
        <v>147816.04</v>
      </c>
      <c r="U49" s="54">
        <f>T49/S49</f>
        <v>0.11541644966616409</v>
      </c>
      <c r="V49" s="14"/>
    </row>
    <row r="50" spans="1:22" x14ac:dyDescent="0.2">
      <c r="A50" s="45" t="s">
        <v>22</v>
      </c>
    </row>
  </sheetData>
  <phoneticPr fontId="1" type="noConversion"/>
  <conditionalFormatting sqref="V2">
    <cfRule type="dataBar" priority="50">
      <dataBar showValue="0">
        <cfvo type="num" val="0"/>
        <cfvo type="num" val="1"/>
        <color rgb="FFFF0000"/>
      </dataBar>
      <extLst>
        <ext xmlns:x14="http://schemas.microsoft.com/office/spreadsheetml/2009/9/main" uri="{B025F937-C7B1-47D3-B67F-A62EFF666E3E}">
          <x14:id>{5D368727-4877-4D9C-BEBB-E33FD5CF1ED9}</x14:id>
        </ext>
      </extLst>
    </cfRule>
    <cfRule type="dataBar" priority="51">
      <dataBar>
        <cfvo type="num" val="0"/>
        <cfvo type="num" val="1"/>
        <color rgb="FF638EC6"/>
      </dataBar>
      <extLst>
        <ext xmlns:x14="http://schemas.microsoft.com/office/spreadsheetml/2009/9/main" uri="{B025F937-C7B1-47D3-B67F-A62EFF666E3E}">
          <x14:id>{7E94029C-1977-4F20-8F7B-5931DAFFB8E5}</x14:id>
        </ext>
      </extLst>
    </cfRule>
    <cfRule type="dataBar" priority="52">
      <dataBar>
        <cfvo type="percentile" val="1"/>
        <cfvo type="percentile" val="100"/>
        <color rgb="FF638EC6"/>
      </dataBar>
      <extLst>
        <ext xmlns:x14="http://schemas.microsoft.com/office/spreadsheetml/2009/9/main" uri="{B025F937-C7B1-47D3-B67F-A62EFF666E3E}">
          <x14:id>{B3C967EE-9720-4FB6-A720-88A930EC9F10}</x14:id>
        </ext>
      </extLst>
    </cfRule>
    <cfRule type="dataBar" priority="53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{B14FA9AD-BDC3-43F6-A021-211BD780480A}</x14:id>
        </ext>
      </extLst>
    </cfRule>
    <cfRule type="dataBar" priority="54">
      <dataBar>
        <cfvo type="num" val="1"/>
        <cfvo type="num" val="100"/>
        <color rgb="FF638EC6"/>
      </dataBar>
      <extLst>
        <ext xmlns:x14="http://schemas.microsoft.com/office/spreadsheetml/2009/9/main" uri="{B025F937-C7B1-47D3-B67F-A62EFF666E3E}">
          <x14:id>{57AB67F8-AC4E-47B3-8CD8-1991E4DDDB3F}</x14:id>
        </ext>
      </extLst>
    </cfRule>
    <cfRule type="dataBar" priority="55">
      <dataBar>
        <cfvo type="percent" val="0"/>
        <cfvo type="percent" val="100"/>
        <color rgb="FFFF0000"/>
      </dataBar>
      <extLst>
        <ext xmlns:x14="http://schemas.microsoft.com/office/spreadsheetml/2009/9/main" uri="{B025F937-C7B1-47D3-B67F-A62EFF666E3E}">
          <x14:id>{A13FADC6-D686-42BC-A327-08BD3ED6C003}</x14:id>
        </ext>
      </extLst>
    </cfRule>
    <cfRule type="dataBar" priority="56">
      <dataBar showValue="0"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{C06DEEA2-72A2-4695-90EB-A9993481FCAF}</x14:id>
        </ext>
      </extLst>
    </cfRule>
  </conditionalFormatting>
  <conditionalFormatting sqref="U2">
    <cfRule type="dataBar" priority="36">
      <dataBar showValue="0">
        <cfvo type="num" val="0"/>
        <cfvo type="num" val="1"/>
        <color rgb="FFFF0000"/>
      </dataBar>
      <extLst>
        <ext xmlns:x14="http://schemas.microsoft.com/office/spreadsheetml/2009/9/main" uri="{B025F937-C7B1-47D3-B67F-A62EFF666E3E}">
          <x14:id>{243824D6-A986-4B5F-B5D3-5D26A4423B59}</x14:id>
        </ext>
      </extLst>
    </cfRule>
    <cfRule type="dataBar" priority="37">
      <dataBar>
        <cfvo type="num" val="0"/>
        <cfvo type="num" val="1"/>
        <color rgb="FF638EC6"/>
      </dataBar>
      <extLst>
        <ext xmlns:x14="http://schemas.microsoft.com/office/spreadsheetml/2009/9/main" uri="{B025F937-C7B1-47D3-B67F-A62EFF666E3E}">
          <x14:id>{359D95A4-DF53-45FC-823A-98E12A6AB374}</x14:id>
        </ext>
      </extLst>
    </cfRule>
    <cfRule type="dataBar" priority="38">
      <dataBar>
        <cfvo type="percentile" val="1"/>
        <cfvo type="percentile" val="100"/>
        <color rgb="FF638EC6"/>
      </dataBar>
      <extLst>
        <ext xmlns:x14="http://schemas.microsoft.com/office/spreadsheetml/2009/9/main" uri="{B025F937-C7B1-47D3-B67F-A62EFF666E3E}">
          <x14:id>{3FD5E771-295B-42D2-AD39-E40015FB0CE8}</x14:id>
        </ext>
      </extLst>
    </cfRule>
    <cfRule type="dataBar" priority="39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{EA52B2D4-B223-46F6-8E4C-091AD087BBFC}</x14:id>
        </ext>
      </extLst>
    </cfRule>
    <cfRule type="dataBar" priority="40">
      <dataBar>
        <cfvo type="num" val="1"/>
        <cfvo type="num" val="100"/>
        <color rgb="FF638EC6"/>
      </dataBar>
      <extLst>
        <ext xmlns:x14="http://schemas.microsoft.com/office/spreadsheetml/2009/9/main" uri="{B025F937-C7B1-47D3-B67F-A62EFF666E3E}">
          <x14:id>{D556DF31-745A-4DD9-9942-360A738EDD1E}</x14:id>
        </ext>
      </extLst>
    </cfRule>
    <cfRule type="dataBar" priority="41">
      <dataBar>
        <cfvo type="percent" val="0"/>
        <cfvo type="percent" val="100"/>
        <color rgb="FFFF0000"/>
      </dataBar>
      <extLst>
        <ext xmlns:x14="http://schemas.microsoft.com/office/spreadsheetml/2009/9/main" uri="{B025F937-C7B1-47D3-B67F-A62EFF666E3E}">
          <x14:id>{3623E396-E9AE-44A1-B8E1-D58F785F3F80}</x14:id>
        </ext>
      </extLst>
    </cfRule>
    <cfRule type="dataBar" priority="42">
      <dataBar showValue="0"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{B235157B-A700-4153-AD09-1130938B717E}</x14:id>
        </ext>
      </extLst>
    </cfRule>
  </conditionalFormatting>
  <conditionalFormatting sqref="V11:V24 V6 U3:U4">
    <cfRule type="dataBar" priority="134">
      <dataBar showValue="0">
        <cfvo type="num" val="0"/>
        <cfvo type="num" val="1"/>
        <color rgb="FFFF0000"/>
      </dataBar>
      <extLst>
        <ext xmlns:x14="http://schemas.microsoft.com/office/spreadsheetml/2009/9/main" uri="{B025F937-C7B1-47D3-B67F-A62EFF666E3E}">
          <x14:id>{0FF5CD92-1A9D-4E20-A3DE-6FBD48AE27CB}</x14:id>
        </ext>
      </extLst>
    </cfRule>
    <cfRule type="dataBar" priority="135">
      <dataBar>
        <cfvo type="num" val="0"/>
        <cfvo type="num" val="1"/>
        <color rgb="FF638EC6"/>
      </dataBar>
      <extLst>
        <ext xmlns:x14="http://schemas.microsoft.com/office/spreadsheetml/2009/9/main" uri="{B025F937-C7B1-47D3-B67F-A62EFF666E3E}">
          <x14:id>{6778D3D8-5154-41FC-A9B2-2A14B7C8078D}</x14:id>
        </ext>
      </extLst>
    </cfRule>
    <cfRule type="dataBar" priority="136">
      <dataBar>
        <cfvo type="percentile" val="1"/>
        <cfvo type="percentile" val="100"/>
        <color rgb="FF638EC6"/>
      </dataBar>
      <extLst>
        <ext xmlns:x14="http://schemas.microsoft.com/office/spreadsheetml/2009/9/main" uri="{B025F937-C7B1-47D3-B67F-A62EFF666E3E}">
          <x14:id>{52F9D958-8F68-47A8-BB6A-B5B3D7D378D1}</x14:id>
        </ext>
      </extLst>
    </cfRule>
    <cfRule type="dataBar" priority="137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{64561079-4383-4E6E-8B5D-DE1F3E3C9102}</x14:id>
        </ext>
      </extLst>
    </cfRule>
    <cfRule type="dataBar" priority="138">
      <dataBar>
        <cfvo type="num" val="1"/>
        <cfvo type="num" val="100"/>
        <color rgb="FF638EC6"/>
      </dataBar>
      <extLst>
        <ext xmlns:x14="http://schemas.microsoft.com/office/spreadsheetml/2009/9/main" uri="{B025F937-C7B1-47D3-B67F-A62EFF666E3E}">
          <x14:id>{1FD35504-05FF-4A5C-8225-566792A287D4}</x14:id>
        </ext>
      </extLst>
    </cfRule>
    <cfRule type="dataBar" priority="139">
      <dataBar>
        <cfvo type="percent" val="0"/>
        <cfvo type="percent" val="100"/>
        <color rgb="FFFF0000"/>
      </dataBar>
      <extLst>
        <ext xmlns:x14="http://schemas.microsoft.com/office/spreadsheetml/2009/9/main" uri="{B025F937-C7B1-47D3-B67F-A62EFF666E3E}">
          <x14:id>{580A0A1C-10F7-48CE-9979-4D254A3DD826}</x14:id>
        </ext>
      </extLst>
    </cfRule>
    <cfRule type="dataBar" priority="140">
      <dataBar showValue="0"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{95AAFBCA-BB81-4DC2-933A-B20CACAC7BAD}</x14:id>
        </ext>
      </extLst>
    </cfRule>
  </conditionalFormatting>
  <conditionalFormatting sqref="U34:U37 U5:U27">
    <cfRule type="dataBar" priority="155">
      <dataBar showValue="0">
        <cfvo type="num" val="0"/>
        <cfvo type="num" val="1"/>
        <color rgb="FFFF0000"/>
      </dataBar>
      <extLst>
        <ext xmlns:x14="http://schemas.microsoft.com/office/spreadsheetml/2009/9/main" uri="{B025F937-C7B1-47D3-B67F-A62EFF666E3E}">
          <x14:id>{98777B28-8AAA-4B29-BEDB-009B56CA5ACC}</x14:id>
        </ext>
      </extLst>
    </cfRule>
    <cfRule type="dataBar" priority="156">
      <dataBar>
        <cfvo type="num" val="0"/>
        <cfvo type="num" val="1"/>
        <color rgb="FF638EC6"/>
      </dataBar>
      <extLst>
        <ext xmlns:x14="http://schemas.microsoft.com/office/spreadsheetml/2009/9/main" uri="{B025F937-C7B1-47D3-B67F-A62EFF666E3E}">
          <x14:id>{58149117-BDD9-40DE-8AF8-5F700731915F}</x14:id>
        </ext>
      </extLst>
    </cfRule>
    <cfRule type="dataBar" priority="157">
      <dataBar>
        <cfvo type="percentile" val="1"/>
        <cfvo type="percentile" val="100"/>
        <color rgb="FF638EC6"/>
      </dataBar>
      <extLst>
        <ext xmlns:x14="http://schemas.microsoft.com/office/spreadsheetml/2009/9/main" uri="{B025F937-C7B1-47D3-B67F-A62EFF666E3E}">
          <x14:id>{8A898733-01E5-4F35-A9BF-AC3C6A12E269}</x14:id>
        </ext>
      </extLst>
    </cfRule>
    <cfRule type="dataBar" priority="158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{21F02075-788C-446C-8FB9-6493391591BB}</x14:id>
        </ext>
      </extLst>
    </cfRule>
    <cfRule type="dataBar" priority="159">
      <dataBar>
        <cfvo type="num" val="1"/>
        <cfvo type="num" val="100"/>
        <color rgb="FF638EC6"/>
      </dataBar>
      <extLst>
        <ext xmlns:x14="http://schemas.microsoft.com/office/spreadsheetml/2009/9/main" uri="{B025F937-C7B1-47D3-B67F-A62EFF666E3E}">
          <x14:id>{FF0C8B82-B957-4779-86F0-58F796FB2307}</x14:id>
        </ext>
      </extLst>
    </cfRule>
    <cfRule type="dataBar" priority="160">
      <dataBar>
        <cfvo type="percent" val="0"/>
        <cfvo type="percent" val="100"/>
        <color rgb="FFFF0000"/>
      </dataBar>
      <extLst>
        <ext xmlns:x14="http://schemas.microsoft.com/office/spreadsheetml/2009/9/main" uri="{B025F937-C7B1-47D3-B67F-A62EFF666E3E}">
          <x14:id>{FDE55035-7B71-4EA3-8ADF-E0E2CD2BCA56}</x14:id>
        </ext>
      </extLst>
    </cfRule>
    <cfRule type="dataBar" priority="161">
      <dataBar showValue="0"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{4AFFE9F8-36C5-4D5A-9FDD-4B66D6168C93}</x14:id>
        </ext>
      </extLst>
    </cfRule>
  </conditionalFormatting>
  <conditionalFormatting sqref="V34:V37 V25:V29 V3:V5 V7:V10 U28:U30">
    <cfRule type="dataBar" priority="162">
      <dataBar showValue="0">
        <cfvo type="num" val="0"/>
        <cfvo type="num" val="1"/>
        <color rgb="FFFF0000"/>
      </dataBar>
      <extLst>
        <ext xmlns:x14="http://schemas.microsoft.com/office/spreadsheetml/2009/9/main" uri="{B025F937-C7B1-47D3-B67F-A62EFF666E3E}">
          <x14:id>{287A4C41-98A4-4BB2-8761-44A5DAF8A516}</x14:id>
        </ext>
      </extLst>
    </cfRule>
    <cfRule type="dataBar" priority="163">
      <dataBar>
        <cfvo type="num" val="0"/>
        <cfvo type="num" val="1"/>
        <color rgb="FF638EC6"/>
      </dataBar>
      <extLst>
        <ext xmlns:x14="http://schemas.microsoft.com/office/spreadsheetml/2009/9/main" uri="{B025F937-C7B1-47D3-B67F-A62EFF666E3E}">
          <x14:id>{0956A213-B691-4A92-AFCE-0CC9557AAB4E}</x14:id>
        </ext>
      </extLst>
    </cfRule>
    <cfRule type="dataBar" priority="164">
      <dataBar>
        <cfvo type="percentile" val="1"/>
        <cfvo type="percentile" val="100"/>
        <color rgb="FF638EC6"/>
      </dataBar>
      <extLst>
        <ext xmlns:x14="http://schemas.microsoft.com/office/spreadsheetml/2009/9/main" uri="{B025F937-C7B1-47D3-B67F-A62EFF666E3E}">
          <x14:id>{508D2FE6-BB4F-44EC-AE61-C5BB94D013F5}</x14:id>
        </ext>
      </extLst>
    </cfRule>
    <cfRule type="dataBar" priority="165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{EE72828D-E31E-4DC0-885E-2EB65B5C3A39}</x14:id>
        </ext>
      </extLst>
    </cfRule>
    <cfRule type="dataBar" priority="166">
      <dataBar>
        <cfvo type="num" val="1"/>
        <cfvo type="num" val="100"/>
        <color rgb="FF638EC6"/>
      </dataBar>
      <extLst>
        <ext xmlns:x14="http://schemas.microsoft.com/office/spreadsheetml/2009/9/main" uri="{B025F937-C7B1-47D3-B67F-A62EFF666E3E}">
          <x14:id>{8848CE8D-2D46-456C-9B8D-D1E75D09A139}</x14:id>
        </ext>
      </extLst>
    </cfRule>
    <cfRule type="dataBar" priority="167">
      <dataBar>
        <cfvo type="percent" val="0"/>
        <cfvo type="percent" val="100"/>
        <color rgb="FFFF0000"/>
      </dataBar>
      <extLst>
        <ext xmlns:x14="http://schemas.microsoft.com/office/spreadsheetml/2009/9/main" uri="{B025F937-C7B1-47D3-B67F-A62EFF666E3E}">
          <x14:id>{7FCEF99C-7E19-49B1-BA8F-8054C157EC5A}</x14:id>
        </ext>
      </extLst>
    </cfRule>
    <cfRule type="dataBar" priority="168">
      <dataBar showValue="0"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{44D8D1D3-BA74-4CEA-AC31-C5E01DB5BB05}</x14:id>
        </ext>
      </extLst>
    </cfRule>
  </conditionalFormatting>
  <conditionalFormatting sqref="U38">
    <cfRule type="dataBar" priority="15">
      <dataBar showValue="0">
        <cfvo type="num" val="0"/>
        <cfvo type="num" val="1"/>
        <color rgb="FFFF0000"/>
      </dataBar>
      <extLst>
        <ext xmlns:x14="http://schemas.microsoft.com/office/spreadsheetml/2009/9/main" uri="{B025F937-C7B1-47D3-B67F-A62EFF666E3E}">
          <x14:id>{F7FD89D1-49F1-4282-8795-44F19943A1E8}</x14:id>
        </ext>
      </extLst>
    </cfRule>
    <cfRule type="dataBar" priority="16">
      <dataBar>
        <cfvo type="num" val="0"/>
        <cfvo type="num" val="1"/>
        <color rgb="FF638EC6"/>
      </dataBar>
      <extLst>
        <ext xmlns:x14="http://schemas.microsoft.com/office/spreadsheetml/2009/9/main" uri="{B025F937-C7B1-47D3-B67F-A62EFF666E3E}">
          <x14:id>{FC1FCC34-AD96-4889-8204-337053534CA5}</x14:id>
        </ext>
      </extLst>
    </cfRule>
    <cfRule type="dataBar" priority="17">
      <dataBar>
        <cfvo type="percentile" val="1"/>
        <cfvo type="percentile" val="100"/>
        <color rgb="FF638EC6"/>
      </dataBar>
      <extLst>
        <ext xmlns:x14="http://schemas.microsoft.com/office/spreadsheetml/2009/9/main" uri="{B025F937-C7B1-47D3-B67F-A62EFF666E3E}">
          <x14:id>{4D31F85F-624B-47B7-BE07-5DAD1F476C57}</x14:id>
        </ext>
      </extLst>
    </cfRule>
    <cfRule type="dataBar" priority="18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{2B9503AA-CE07-43A0-A995-4B261C1FF323}</x14:id>
        </ext>
      </extLst>
    </cfRule>
    <cfRule type="dataBar" priority="19">
      <dataBar>
        <cfvo type="num" val="1"/>
        <cfvo type="num" val="100"/>
        <color rgb="FF638EC6"/>
      </dataBar>
      <extLst>
        <ext xmlns:x14="http://schemas.microsoft.com/office/spreadsheetml/2009/9/main" uri="{B025F937-C7B1-47D3-B67F-A62EFF666E3E}">
          <x14:id>{775703B6-3EE5-406E-9CCC-B5A7CD8C973E}</x14:id>
        </ext>
      </extLst>
    </cfRule>
    <cfRule type="dataBar" priority="20">
      <dataBar>
        <cfvo type="percent" val="0"/>
        <cfvo type="percent" val="100"/>
        <color rgb="FFFF0000"/>
      </dataBar>
      <extLst>
        <ext xmlns:x14="http://schemas.microsoft.com/office/spreadsheetml/2009/9/main" uri="{B025F937-C7B1-47D3-B67F-A62EFF666E3E}">
          <x14:id>{66053E84-FD66-4A1A-A8F4-6F522EA2C023}</x14:id>
        </ext>
      </extLst>
    </cfRule>
    <cfRule type="dataBar" priority="21">
      <dataBar showValue="0"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{1B3D5C97-A907-4C57-987B-0D7D6DC83FBF}</x14:id>
        </ext>
      </extLst>
    </cfRule>
  </conditionalFormatting>
  <conditionalFormatting sqref="V38">
    <cfRule type="dataBar" priority="22">
      <dataBar showValue="0">
        <cfvo type="num" val="0"/>
        <cfvo type="num" val="1"/>
        <color rgb="FFFF0000"/>
      </dataBar>
      <extLst>
        <ext xmlns:x14="http://schemas.microsoft.com/office/spreadsheetml/2009/9/main" uri="{B025F937-C7B1-47D3-B67F-A62EFF666E3E}">
          <x14:id>{F203F900-2C2A-43BF-BDF3-94691223F40D}</x14:id>
        </ext>
      </extLst>
    </cfRule>
    <cfRule type="dataBar" priority="23">
      <dataBar>
        <cfvo type="num" val="0"/>
        <cfvo type="num" val="1"/>
        <color rgb="FF638EC6"/>
      </dataBar>
      <extLst>
        <ext xmlns:x14="http://schemas.microsoft.com/office/spreadsheetml/2009/9/main" uri="{B025F937-C7B1-47D3-B67F-A62EFF666E3E}">
          <x14:id>{34069EA5-21FC-4A59-A522-02607D7EF514}</x14:id>
        </ext>
      </extLst>
    </cfRule>
    <cfRule type="dataBar" priority="24">
      <dataBar>
        <cfvo type="percentile" val="1"/>
        <cfvo type="percentile" val="100"/>
        <color rgb="FF638EC6"/>
      </dataBar>
      <extLst>
        <ext xmlns:x14="http://schemas.microsoft.com/office/spreadsheetml/2009/9/main" uri="{B025F937-C7B1-47D3-B67F-A62EFF666E3E}">
          <x14:id>{5AE72DF3-D7DA-4115-918F-CAA94DA56D5D}</x14:id>
        </ext>
      </extLst>
    </cfRule>
    <cfRule type="dataBar" priority="25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{0E7958C5-912B-4CAB-BD99-A1CB505EE6F4}</x14:id>
        </ext>
      </extLst>
    </cfRule>
    <cfRule type="dataBar" priority="26">
      <dataBar>
        <cfvo type="num" val="1"/>
        <cfvo type="num" val="100"/>
        <color rgb="FF638EC6"/>
      </dataBar>
      <extLst>
        <ext xmlns:x14="http://schemas.microsoft.com/office/spreadsheetml/2009/9/main" uri="{B025F937-C7B1-47D3-B67F-A62EFF666E3E}">
          <x14:id>{71928D53-A04B-45C7-AB4F-693CF960064F}</x14:id>
        </ext>
      </extLst>
    </cfRule>
    <cfRule type="dataBar" priority="27">
      <dataBar>
        <cfvo type="percent" val="0"/>
        <cfvo type="percent" val="100"/>
        <color rgb="FFFF0000"/>
      </dataBar>
      <extLst>
        <ext xmlns:x14="http://schemas.microsoft.com/office/spreadsheetml/2009/9/main" uri="{B025F937-C7B1-47D3-B67F-A62EFF666E3E}">
          <x14:id>{B930B90D-A36E-4258-8B72-13920BA1893B}</x14:id>
        </ext>
      </extLst>
    </cfRule>
    <cfRule type="dataBar" priority="28">
      <dataBar showValue="0"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{8B3E403A-561D-4E46-B8F5-09E5B6F4BF8D}</x14:id>
        </ext>
      </extLst>
    </cfRule>
  </conditionalFormatting>
  <conditionalFormatting sqref="U41:U49 U39 U31:U33">
    <cfRule type="dataBar" priority="169">
      <dataBar showValue="0">
        <cfvo type="num" val="0"/>
        <cfvo type="num" val="1"/>
        <color rgb="FFFF0000"/>
      </dataBar>
      <extLst>
        <ext xmlns:x14="http://schemas.microsoft.com/office/spreadsheetml/2009/9/main" uri="{B025F937-C7B1-47D3-B67F-A62EFF666E3E}">
          <x14:id>{92D577B5-09DD-4AD8-8395-7B4B74608CE0}</x14:id>
        </ext>
      </extLst>
    </cfRule>
    <cfRule type="dataBar" priority="170">
      <dataBar>
        <cfvo type="num" val="0"/>
        <cfvo type="num" val="1"/>
        <color rgb="FF638EC6"/>
      </dataBar>
      <extLst>
        <ext xmlns:x14="http://schemas.microsoft.com/office/spreadsheetml/2009/9/main" uri="{B025F937-C7B1-47D3-B67F-A62EFF666E3E}">
          <x14:id>{7FE6AF80-CA01-4E0A-AFED-DA9670778F9A}</x14:id>
        </ext>
      </extLst>
    </cfRule>
    <cfRule type="dataBar" priority="171">
      <dataBar>
        <cfvo type="percentile" val="1"/>
        <cfvo type="percentile" val="100"/>
        <color rgb="FF638EC6"/>
      </dataBar>
      <extLst>
        <ext xmlns:x14="http://schemas.microsoft.com/office/spreadsheetml/2009/9/main" uri="{B025F937-C7B1-47D3-B67F-A62EFF666E3E}">
          <x14:id>{606FEAC7-43D8-416B-BA69-4AE42417CBC2}</x14:id>
        </ext>
      </extLst>
    </cfRule>
    <cfRule type="dataBar" priority="17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{DE61545D-CC29-4A60-8565-E2AABC64E553}</x14:id>
        </ext>
      </extLst>
    </cfRule>
    <cfRule type="dataBar" priority="173">
      <dataBar>
        <cfvo type="num" val="1"/>
        <cfvo type="num" val="100"/>
        <color rgb="FF638EC6"/>
      </dataBar>
      <extLst>
        <ext xmlns:x14="http://schemas.microsoft.com/office/spreadsheetml/2009/9/main" uri="{B025F937-C7B1-47D3-B67F-A62EFF666E3E}">
          <x14:id>{68F7ECD8-375B-4B36-BABE-8B5E91A674D3}</x14:id>
        </ext>
      </extLst>
    </cfRule>
    <cfRule type="dataBar" priority="174">
      <dataBar>
        <cfvo type="percent" val="0"/>
        <cfvo type="percent" val="100"/>
        <color rgb="FFFF0000"/>
      </dataBar>
      <extLst>
        <ext xmlns:x14="http://schemas.microsoft.com/office/spreadsheetml/2009/9/main" uri="{B025F937-C7B1-47D3-B67F-A62EFF666E3E}">
          <x14:id>{D434F9FB-2F5C-47B8-9486-D408E4115C2A}</x14:id>
        </ext>
      </extLst>
    </cfRule>
    <cfRule type="dataBar" priority="175">
      <dataBar showValue="0">
        <cfvo type="percent" val="0"/>
        <cfvo type="percent" val="100"/>
        <color rgb="FF638EC6"/>
      </dataBar>
      <extLst>
        <ext xmlns:x14="http://schemas.microsoft.com/office/spreadsheetml/2009/9/main" uri="{B025F937-C7B1-47D3-B67F-A62EFF666E3E}">
          <x14:id>{670A5924-B427-4BF7-A24E-3F928E2EFE81}</x14:id>
        </ext>
      </extLst>
    </cfRule>
  </conditionalFormatting>
  <dataValidations count="1">
    <dataValidation type="list" allowBlank="1" showInputMessage="1" showErrorMessage="1" sqref="H1:H1048576" xr:uid="{9C98E4F3-DE16-45E9-9A3C-011AD5EA7FB6}">
      <formula1>"New,DO,DI,DW,Loss"</formula1>
    </dataValidation>
  </dataValidations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D368727-4877-4D9C-BEBB-E33FD5CF1ED9}">
            <x14:dataBar minLength="0" maxLength="100" gradient="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14:cfRule type="dataBar" id="{7E94029C-1977-4F20-8F7B-5931DAFFB8E5}">
            <x14:dataBar minLength="0" maxLength="100" gradient="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14:cfRule type="dataBar" id="{B3C967EE-9720-4FB6-A720-88A930EC9F10}">
            <x14:dataBar minLength="0" maxLength="100" gradient="0">
              <x14:cfvo type="percentile">
                <xm:f>1</xm:f>
              </x14:cfvo>
              <x14:cfvo type="percentile">
                <xm:f>100</xm:f>
              </x14:cfvo>
              <x14:negativeFillColor rgb="FFFF0000"/>
              <x14:axisColor rgb="FF000000"/>
            </x14:dataBar>
          </x14:cfRule>
          <x14:cfRule type="dataBar" id="{B14FA9AD-BDC3-43F6-A021-211BD780480A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14:cfRule type="dataBar" id="{57AB67F8-AC4E-47B3-8CD8-1991E4DDDB3F}">
            <x14:dataBar minLength="0" maxLength="100" gradient="0">
              <x14:cfvo type="num">
                <xm:f>1</xm:f>
              </x14:cfvo>
              <x14:cfvo type="num">
                <xm:f>100</xm:f>
              </x14:cfvo>
              <x14:negativeFillColor rgb="FFFF0000"/>
              <x14:axisColor rgb="FF000000"/>
            </x14:dataBar>
          </x14:cfRule>
          <x14:cfRule type="dataBar" id="{A13FADC6-D686-42BC-A327-08BD3ED6C003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14:cfRule type="dataBar" id="{C06DEEA2-72A2-4695-90EB-A9993481FCAF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V2</xm:sqref>
        </x14:conditionalFormatting>
        <x14:conditionalFormatting xmlns:xm="http://schemas.microsoft.com/office/excel/2006/main">
          <x14:cfRule type="dataBar" id="{243824D6-A986-4B5F-B5D3-5D26A4423B59}">
            <x14:dataBar minLength="0" maxLength="100" gradient="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14:cfRule type="dataBar" id="{359D95A4-DF53-45FC-823A-98E12A6AB374}">
            <x14:dataBar minLength="0" maxLength="100" gradient="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14:cfRule type="dataBar" id="{3FD5E771-295B-42D2-AD39-E40015FB0CE8}">
            <x14:dataBar minLength="0" maxLength="100" gradient="0">
              <x14:cfvo type="percentile">
                <xm:f>1</xm:f>
              </x14:cfvo>
              <x14:cfvo type="percentile">
                <xm:f>100</xm:f>
              </x14:cfvo>
              <x14:negativeFillColor rgb="FFFF0000"/>
              <x14:axisColor rgb="FF000000"/>
            </x14:dataBar>
          </x14:cfRule>
          <x14:cfRule type="dataBar" id="{EA52B2D4-B223-46F6-8E4C-091AD087BBFC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14:cfRule type="dataBar" id="{D556DF31-745A-4DD9-9942-360A738EDD1E}">
            <x14:dataBar minLength="0" maxLength="100" gradient="0">
              <x14:cfvo type="num">
                <xm:f>1</xm:f>
              </x14:cfvo>
              <x14:cfvo type="num">
                <xm:f>100</xm:f>
              </x14:cfvo>
              <x14:negativeFillColor rgb="FFFF0000"/>
              <x14:axisColor rgb="FF000000"/>
            </x14:dataBar>
          </x14:cfRule>
          <x14:cfRule type="dataBar" id="{3623E396-E9AE-44A1-B8E1-D58F785F3F80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14:cfRule type="dataBar" id="{B235157B-A700-4153-AD09-1130938B717E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U2</xm:sqref>
        </x14:conditionalFormatting>
        <x14:conditionalFormatting xmlns:xm="http://schemas.microsoft.com/office/excel/2006/main">
          <x14:cfRule type="dataBar" id="{0FF5CD92-1A9D-4E20-A3DE-6FBD48AE27CB}">
            <x14:dataBar minLength="0" maxLength="100" gradient="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14:cfRule type="dataBar" id="{6778D3D8-5154-41FC-A9B2-2A14B7C8078D}">
            <x14:dataBar minLength="0" maxLength="100" gradient="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14:cfRule type="dataBar" id="{52F9D958-8F68-47A8-BB6A-B5B3D7D378D1}">
            <x14:dataBar minLength="0" maxLength="100" gradient="0">
              <x14:cfvo type="percentile">
                <xm:f>1</xm:f>
              </x14:cfvo>
              <x14:cfvo type="percentile">
                <xm:f>100</xm:f>
              </x14:cfvo>
              <x14:negativeFillColor rgb="FFFF0000"/>
              <x14:axisColor rgb="FF000000"/>
            </x14:dataBar>
          </x14:cfRule>
          <x14:cfRule type="dataBar" id="{64561079-4383-4E6E-8B5D-DE1F3E3C9102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14:cfRule type="dataBar" id="{1FD35504-05FF-4A5C-8225-566792A287D4}">
            <x14:dataBar minLength="0" maxLength="100" gradient="0">
              <x14:cfvo type="num">
                <xm:f>1</xm:f>
              </x14:cfvo>
              <x14:cfvo type="num">
                <xm:f>100</xm:f>
              </x14:cfvo>
              <x14:negativeFillColor rgb="FFFF0000"/>
              <x14:axisColor rgb="FF000000"/>
            </x14:dataBar>
          </x14:cfRule>
          <x14:cfRule type="dataBar" id="{580A0A1C-10F7-48CE-9979-4D254A3DD826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14:cfRule type="dataBar" id="{95AAFBCA-BB81-4DC2-933A-B20CACAC7BAD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V11:V24 V6 U3:U4</xm:sqref>
        </x14:conditionalFormatting>
        <x14:conditionalFormatting xmlns:xm="http://schemas.microsoft.com/office/excel/2006/main">
          <x14:cfRule type="dataBar" id="{98777B28-8AAA-4B29-BEDB-009B56CA5ACC}">
            <x14:dataBar minLength="0" maxLength="100" gradient="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14:cfRule type="dataBar" id="{58149117-BDD9-40DE-8AF8-5F700731915F}">
            <x14:dataBar minLength="0" maxLength="100" gradient="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14:cfRule type="dataBar" id="{8A898733-01E5-4F35-A9BF-AC3C6A12E269}">
            <x14:dataBar minLength="0" maxLength="100" gradient="0">
              <x14:cfvo type="percentile">
                <xm:f>1</xm:f>
              </x14:cfvo>
              <x14:cfvo type="percentile">
                <xm:f>100</xm:f>
              </x14:cfvo>
              <x14:negativeFillColor rgb="FFFF0000"/>
              <x14:axisColor rgb="FF000000"/>
            </x14:dataBar>
          </x14:cfRule>
          <x14:cfRule type="dataBar" id="{21F02075-788C-446C-8FB9-6493391591BB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14:cfRule type="dataBar" id="{FF0C8B82-B957-4779-86F0-58F796FB2307}">
            <x14:dataBar minLength="0" maxLength="100" gradient="0">
              <x14:cfvo type="num">
                <xm:f>1</xm:f>
              </x14:cfvo>
              <x14:cfvo type="num">
                <xm:f>100</xm:f>
              </x14:cfvo>
              <x14:negativeFillColor rgb="FFFF0000"/>
              <x14:axisColor rgb="FF000000"/>
            </x14:dataBar>
          </x14:cfRule>
          <x14:cfRule type="dataBar" id="{FDE55035-7B71-4EA3-8ADF-E0E2CD2BCA56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14:cfRule type="dataBar" id="{4AFFE9F8-36C5-4D5A-9FDD-4B66D6168C93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U34:U37 U5:U27</xm:sqref>
        </x14:conditionalFormatting>
        <x14:conditionalFormatting xmlns:xm="http://schemas.microsoft.com/office/excel/2006/main">
          <x14:cfRule type="dataBar" id="{287A4C41-98A4-4BB2-8761-44A5DAF8A516}">
            <x14:dataBar minLength="0" maxLength="100" gradient="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14:cfRule type="dataBar" id="{0956A213-B691-4A92-AFCE-0CC9557AAB4E}">
            <x14:dataBar minLength="0" maxLength="100" gradient="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14:cfRule type="dataBar" id="{508D2FE6-BB4F-44EC-AE61-C5BB94D013F5}">
            <x14:dataBar minLength="0" maxLength="100" gradient="0">
              <x14:cfvo type="percentile">
                <xm:f>1</xm:f>
              </x14:cfvo>
              <x14:cfvo type="percentile">
                <xm:f>100</xm:f>
              </x14:cfvo>
              <x14:negativeFillColor rgb="FFFF0000"/>
              <x14:axisColor rgb="FF000000"/>
            </x14:dataBar>
          </x14:cfRule>
          <x14:cfRule type="dataBar" id="{EE72828D-E31E-4DC0-885E-2EB65B5C3A39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14:cfRule type="dataBar" id="{8848CE8D-2D46-456C-9B8D-D1E75D09A139}">
            <x14:dataBar minLength="0" maxLength="100" gradient="0">
              <x14:cfvo type="num">
                <xm:f>1</xm:f>
              </x14:cfvo>
              <x14:cfvo type="num">
                <xm:f>100</xm:f>
              </x14:cfvo>
              <x14:negativeFillColor rgb="FFFF0000"/>
              <x14:axisColor rgb="FF000000"/>
            </x14:dataBar>
          </x14:cfRule>
          <x14:cfRule type="dataBar" id="{7FCEF99C-7E19-49B1-BA8F-8054C157EC5A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14:cfRule type="dataBar" id="{44D8D1D3-BA74-4CEA-AC31-C5E01DB5BB05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V34:V37 V25:V29 V3:V5 V7:V10 U28:U30</xm:sqref>
        </x14:conditionalFormatting>
        <x14:conditionalFormatting xmlns:xm="http://schemas.microsoft.com/office/excel/2006/main">
          <x14:cfRule type="dataBar" id="{F7FD89D1-49F1-4282-8795-44F19943A1E8}">
            <x14:dataBar minLength="0" maxLength="100" gradient="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14:cfRule type="dataBar" id="{FC1FCC34-AD96-4889-8204-337053534CA5}">
            <x14:dataBar minLength="0" maxLength="100" gradient="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14:cfRule type="dataBar" id="{4D31F85F-624B-47B7-BE07-5DAD1F476C57}">
            <x14:dataBar minLength="0" maxLength="100" gradient="0">
              <x14:cfvo type="percentile">
                <xm:f>1</xm:f>
              </x14:cfvo>
              <x14:cfvo type="percentile">
                <xm:f>100</xm:f>
              </x14:cfvo>
              <x14:negativeFillColor rgb="FFFF0000"/>
              <x14:axisColor rgb="FF000000"/>
            </x14:dataBar>
          </x14:cfRule>
          <x14:cfRule type="dataBar" id="{2B9503AA-CE07-43A0-A995-4B261C1FF323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14:cfRule type="dataBar" id="{775703B6-3EE5-406E-9CCC-B5A7CD8C973E}">
            <x14:dataBar minLength="0" maxLength="100" gradient="0">
              <x14:cfvo type="num">
                <xm:f>1</xm:f>
              </x14:cfvo>
              <x14:cfvo type="num">
                <xm:f>100</xm:f>
              </x14:cfvo>
              <x14:negativeFillColor rgb="FFFF0000"/>
              <x14:axisColor rgb="FF000000"/>
            </x14:dataBar>
          </x14:cfRule>
          <x14:cfRule type="dataBar" id="{66053E84-FD66-4A1A-A8F4-6F522EA2C023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14:cfRule type="dataBar" id="{1B3D5C97-A907-4C57-987B-0D7D6DC83FBF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U38</xm:sqref>
        </x14:conditionalFormatting>
        <x14:conditionalFormatting xmlns:xm="http://schemas.microsoft.com/office/excel/2006/main">
          <x14:cfRule type="dataBar" id="{F203F900-2C2A-43BF-BDF3-94691223F40D}">
            <x14:dataBar minLength="0" maxLength="100" gradient="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14:cfRule type="dataBar" id="{34069EA5-21FC-4A59-A522-02607D7EF514}">
            <x14:dataBar minLength="0" maxLength="100" gradient="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14:cfRule type="dataBar" id="{5AE72DF3-D7DA-4115-918F-CAA94DA56D5D}">
            <x14:dataBar minLength="0" maxLength="100" gradient="0">
              <x14:cfvo type="percentile">
                <xm:f>1</xm:f>
              </x14:cfvo>
              <x14:cfvo type="percentile">
                <xm:f>100</xm:f>
              </x14:cfvo>
              <x14:negativeFillColor rgb="FFFF0000"/>
              <x14:axisColor rgb="FF000000"/>
            </x14:dataBar>
          </x14:cfRule>
          <x14:cfRule type="dataBar" id="{0E7958C5-912B-4CAB-BD99-A1CB505EE6F4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14:cfRule type="dataBar" id="{71928D53-A04B-45C7-AB4F-693CF960064F}">
            <x14:dataBar minLength="0" maxLength="100" gradient="0">
              <x14:cfvo type="num">
                <xm:f>1</xm:f>
              </x14:cfvo>
              <x14:cfvo type="num">
                <xm:f>100</xm:f>
              </x14:cfvo>
              <x14:negativeFillColor rgb="FFFF0000"/>
              <x14:axisColor rgb="FF000000"/>
            </x14:dataBar>
          </x14:cfRule>
          <x14:cfRule type="dataBar" id="{B930B90D-A36E-4258-8B72-13920BA1893B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14:cfRule type="dataBar" id="{8B3E403A-561D-4E46-B8F5-09E5B6F4BF8D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V38</xm:sqref>
        </x14:conditionalFormatting>
        <x14:conditionalFormatting xmlns:xm="http://schemas.microsoft.com/office/excel/2006/main">
          <x14:cfRule type="dataBar" id="{92D577B5-09DD-4AD8-8395-7B4B74608CE0}">
            <x14:dataBar minLength="0" maxLength="100" gradient="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14:cfRule type="dataBar" id="{7FE6AF80-CA01-4E0A-AFED-DA9670778F9A}">
            <x14:dataBar minLength="0" maxLength="100" gradient="0">
              <x14:cfvo type="num">
                <xm:f>0</xm:f>
              </x14:cfvo>
              <x14:cfvo type="num">
                <xm:f>1</xm:f>
              </x14:cfvo>
              <x14:negativeFillColor rgb="FFFF0000"/>
              <x14:axisColor rgb="FF000000"/>
            </x14:dataBar>
          </x14:cfRule>
          <x14:cfRule type="dataBar" id="{606FEAC7-43D8-416B-BA69-4AE42417CBC2}">
            <x14:dataBar minLength="0" maxLength="100" gradient="0">
              <x14:cfvo type="percentile">
                <xm:f>1</xm:f>
              </x14:cfvo>
              <x14:cfvo type="percentile">
                <xm:f>100</xm:f>
              </x14:cfvo>
              <x14:negativeFillColor rgb="FFFF0000"/>
              <x14:axisColor rgb="FF000000"/>
            </x14:dataBar>
          </x14:cfRule>
          <x14:cfRule type="dataBar" id="{DE61545D-CC29-4A60-8565-E2AABC64E553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14:cfRule type="dataBar" id="{68F7ECD8-375B-4B36-BABE-8B5E91A674D3}">
            <x14:dataBar minLength="0" maxLength="100" gradient="0">
              <x14:cfvo type="num">
                <xm:f>1</xm:f>
              </x14:cfvo>
              <x14:cfvo type="num">
                <xm:f>100</xm:f>
              </x14:cfvo>
              <x14:negativeFillColor rgb="FFFF0000"/>
              <x14:axisColor rgb="FF000000"/>
            </x14:dataBar>
          </x14:cfRule>
          <x14:cfRule type="dataBar" id="{D434F9FB-2F5C-47B8-9486-D408E4115C2A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14:cfRule type="dataBar" id="{670A5924-B427-4BF7-A24E-3F928E2EFE81}">
            <x14:dataBar minLength="0" maxLength="100" gradient="0">
              <x14:cfvo type="percent">
                <xm:f>0</xm:f>
              </x14:cfvo>
              <x14:cfvo type="percent">
                <xm:f>100</xm:f>
              </x14:cfvo>
              <x14:negativeFillColor rgb="FFFF0000"/>
              <x14:axisColor rgb="FF000000"/>
            </x14:dataBar>
          </x14:cfRule>
          <xm:sqref>U41:U49 U39 U31:U33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88CD4B-A49A-4061-9534-38532FFDA544}">
  <dimension ref="B2:I41"/>
  <sheetViews>
    <sheetView tabSelected="1" workbookViewId="0">
      <selection activeCell="H10" sqref="H10"/>
    </sheetView>
  </sheetViews>
  <sheetFormatPr defaultRowHeight="14.25" x14ac:dyDescent="0.2"/>
  <cols>
    <col min="1" max="1" width="3.375" style="1" customWidth="1"/>
    <col min="2" max="2" width="15.75" style="1" customWidth="1"/>
    <col min="3" max="3" width="19.75" style="1" customWidth="1"/>
    <col min="4" max="4" width="21.5" style="1" customWidth="1"/>
    <col min="5" max="5" width="18.125" style="1" customWidth="1"/>
    <col min="6" max="16384" width="9" style="1"/>
  </cols>
  <sheetData>
    <row r="2" spans="2:9" ht="18" x14ac:dyDescent="0.2">
      <c r="B2" s="21" t="s">
        <v>213</v>
      </c>
    </row>
    <row r="3" spans="2:9" s="59" customFormat="1" ht="12.75" x14ac:dyDescent="0.2">
      <c r="B3" s="59" t="s">
        <v>330</v>
      </c>
    </row>
    <row r="4" spans="2:9" s="26" customFormat="1" ht="18" customHeight="1" x14ac:dyDescent="0.2">
      <c r="B4" s="25" t="s">
        <v>18</v>
      </c>
      <c r="C4" s="25" t="s">
        <v>183</v>
      </c>
      <c r="D4" s="25" t="s">
        <v>17</v>
      </c>
    </row>
    <row r="5" spans="2:9" s="26" customFormat="1" ht="18" customHeight="1" x14ac:dyDescent="0.2">
      <c r="B5" s="27">
        <v>152259.48000000001</v>
      </c>
      <c r="C5" s="27">
        <v>12000000</v>
      </c>
      <c r="D5" s="28">
        <f>E5/C5</f>
        <v>0.12673489833333335</v>
      </c>
      <c r="E5" s="26">
        <f>1368559.3+B5</f>
        <v>1520818.78</v>
      </c>
    </row>
    <row r="6" spans="2:9" s="26" customFormat="1" ht="18" customHeight="1" x14ac:dyDescent="0.2"/>
    <row r="7" spans="2:9" s="26" customFormat="1" ht="18" customHeight="1" x14ac:dyDescent="0.2">
      <c r="B7" s="29" t="s">
        <v>173</v>
      </c>
      <c r="C7" s="25" t="s">
        <v>183</v>
      </c>
      <c r="D7" s="25" t="s">
        <v>184</v>
      </c>
      <c r="E7" s="25" t="s">
        <v>174</v>
      </c>
    </row>
    <row r="8" spans="2:9" s="26" customFormat="1" ht="18" customHeight="1" x14ac:dyDescent="0.2">
      <c r="B8" s="3" t="s">
        <v>170</v>
      </c>
      <c r="C8" s="27">
        <v>30</v>
      </c>
      <c r="D8" s="27">
        <v>3</v>
      </c>
      <c r="E8" s="27">
        <v>21</v>
      </c>
    </row>
    <row r="9" spans="2:9" s="26" customFormat="1" ht="18" customHeight="1" x14ac:dyDescent="0.2">
      <c r="B9" s="3" t="s">
        <v>176</v>
      </c>
      <c r="C9" s="27">
        <v>15</v>
      </c>
      <c r="D9" s="27">
        <v>0</v>
      </c>
      <c r="E9" s="27">
        <v>5</v>
      </c>
    </row>
    <row r="10" spans="2:9" s="26" customFormat="1" ht="18" customHeight="1" x14ac:dyDescent="0.2">
      <c r="B10" s="3" t="s">
        <v>68</v>
      </c>
      <c r="C10" s="27">
        <v>10</v>
      </c>
      <c r="D10" s="27">
        <v>0</v>
      </c>
      <c r="E10" s="27">
        <v>1</v>
      </c>
    </row>
    <row r="12" spans="2:9" x14ac:dyDescent="0.2">
      <c r="B12" s="2" t="s">
        <v>21</v>
      </c>
      <c r="C12" s="2"/>
    </row>
    <row r="13" spans="2:9" s="26" customFormat="1" x14ac:dyDescent="0.2">
      <c r="B13" s="60" t="s">
        <v>351</v>
      </c>
      <c r="C13" s="61"/>
      <c r="D13" s="62"/>
      <c r="E13" s="62"/>
      <c r="F13" s="62"/>
      <c r="G13" s="62"/>
      <c r="H13" s="62"/>
      <c r="I13" s="63"/>
    </row>
    <row r="14" spans="2:9" x14ac:dyDescent="0.2">
      <c r="B14" s="32" t="s">
        <v>363</v>
      </c>
      <c r="C14" s="23"/>
      <c r="D14" s="4"/>
      <c r="E14" s="4"/>
      <c r="F14" s="4"/>
      <c r="G14" s="4"/>
      <c r="H14" s="4"/>
      <c r="I14" s="33"/>
    </row>
    <row r="15" spans="2:9" x14ac:dyDescent="0.2">
      <c r="B15" s="32" t="s">
        <v>362</v>
      </c>
      <c r="C15" s="23"/>
      <c r="D15" s="4"/>
      <c r="E15" s="4"/>
      <c r="F15" s="4"/>
      <c r="G15" s="4"/>
      <c r="H15" s="4"/>
      <c r="I15" s="33"/>
    </row>
    <row r="16" spans="2:9" x14ac:dyDescent="0.2">
      <c r="B16" s="32" t="s">
        <v>352</v>
      </c>
      <c r="C16" s="23"/>
      <c r="D16" s="4"/>
      <c r="E16" s="4"/>
      <c r="F16" s="4"/>
      <c r="G16" s="4"/>
      <c r="H16" s="4"/>
      <c r="I16" s="33"/>
    </row>
    <row r="17" spans="2:9" x14ac:dyDescent="0.2">
      <c r="B17" s="32" t="s">
        <v>353</v>
      </c>
      <c r="C17" s="23"/>
      <c r="D17" s="4"/>
      <c r="E17" s="4"/>
      <c r="F17" s="4"/>
      <c r="G17" s="4"/>
      <c r="H17" s="4"/>
      <c r="I17" s="33"/>
    </row>
    <row r="18" spans="2:9" x14ac:dyDescent="0.2">
      <c r="B18" s="32" t="s">
        <v>354</v>
      </c>
      <c r="C18" s="23"/>
      <c r="D18" s="4"/>
      <c r="E18" s="4"/>
      <c r="F18" s="4"/>
      <c r="G18" s="4"/>
      <c r="H18" s="4"/>
      <c r="I18" s="33"/>
    </row>
    <row r="19" spans="2:9" x14ac:dyDescent="0.2">
      <c r="B19" s="32" t="s">
        <v>355</v>
      </c>
      <c r="C19" s="23"/>
      <c r="D19" s="4"/>
      <c r="E19" s="4"/>
      <c r="F19" s="4"/>
      <c r="G19" s="4"/>
      <c r="H19" s="4"/>
      <c r="I19" s="33"/>
    </row>
    <row r="20" spans="2:9" x14ac:dyDescent="0.2">
      <c r="B20" s="32"/>
      <c r="C20" s="23"/>
      <c r="D20" s="4"/>
      <c r="E20" s="4"/>
      <c r="F20" s="4"/>
      <c r="G20" s="4"/>
      <c r="H20" s="4"/>
      <c r="I20" s="33"/>
    </row>
    <row r="21" spans="2:9" x14ac:dyDescent="0.2">
      <c r="B21" s="32"/>
      <c r="C21" s="23"/>
      <c r="D21" s="4"/>
      <c r="E21" s="4"/>
      <c r="F21" s="4"/>
      <c r="G21" s="4"/>
      <c r="H21" s="4"/>
      <c r="I21" s="33"/>
    </row>
    <row r="22" spans="2:9" ht="12" customHeight="1" x14ac:dyDescent="0.2">
      <c r="B22" s="32"/>
      <c r="C22" s="23"/>
      <c r="D22" s="4"/>
      <c r="E22" s="4"/>
      <c r="F22" s="4"/>
      <c r="G22" s="4"/>
      <c r="H22" s="4"/>
      <c r="I22" s="33"/>
    </row>
    <row r="23" spans="2:9" x14ac:dyDescent="0.2">
      <c r="B23" s="35"/>
      <c r="C23" s="36"/>
      <c r="D23" s="36"/>
      <c r="E23" s="36"/>
      <c r="F23" s="36"/>
      <c r="G23" s="36"/>
      <c r="H23" s="36"/>
      <c r="I23" s="37"/>
    </row>
    <row r="24" spans="2:9" x14ac:dyDescent="0.2">
      <c r="B24" s="2" t="s">
        <v>19</v>
      </c>
      <c r="C24" s="2"/>
    </row>
    <row r="25" spans="2:9" x14ac:dyDescent="0.2">
      <c r="B25" s="5" t="s">
        <v>359</v>
      </c>
      <c r="C25" s="22"/>
      <c r="D25" s="6"/>
      <c r="E25" s="6"/>
      <c r="F25" s="6"/>
      <c r="G25" s="6"/>
      <c r="H25" s="6"/>
      <c r="I25" s="7"/>
    </row>
    <row r="26" spans="2:9" x14ac:dyDescent="0.2">
      <c r="B26" s="8" t="s">
        <v>360</v>
      </c>
      <c r="C26" s="23"/>
      <c r="D26" s="4"/>
      <c r="E26" s="4"/>
      <c r="F26" s="4"/>
      <c r="G26" s="4"/>
      <c r="H26" s="4"/>
      <c r="I26" s="9"/>
    </row>
    <row r="27" spans="2:9" x14ac:dyDescent="0.2">
      <c r="B27" s="8" t="s">
        <v>361</v>
      </c>
      <c r="C27" s="23"/>
      <c r="D27" s="4"/>
      <c r="E27" s="4"/>
      <c r="F27" s="4"/>
      <c r="G27" s="4"/>
      <c r="H27" s="4"/>
      <c r="I27" s="9"/>
    </row>
    <row r="28" spans="2:9" x14ac:dyDescent="0.2">
      <c r="B28" s="8" t="s">
        <v>364</v>
      </c>
      <c r="C28" s="23"/>
      <c r="D28" s="4"/>
      <c r="E28" s="4"/>
      <c r="F28" s="4"/>
      <c r="G28" s="4"/>
      <c r="H28" s="4"/>
      <c r="I28" s="9"/>
    </row>
    <row r="29" spans="2:9" x14ac:dyDescent="0.2">
      <c r="B29" s="8" t="s">
        <v>366</v>
      </c>
      <c r="C29" s="23"/>
      <c r="D29" s="4"/>
      <c r="E29" s="4"/>
      <c r="F29" s="4"/>
      <c r="G29" s="4"/>
      <c r="H29" s="4"/>
      <c r="I29" s="9"/>
    </row>
    <row r="30" spans="2:9" x14ac:dyDescent="0.2">
      <c r="B30" s="8" t="s">
        <v>365</v>
      </c>
      <c r="C30" s="23"/>
      <c r="D30" s="4"/>
      <c r="E30" s="4"/>
      <c r="F30" s="4"/>
      <c r="G30" s="4"/>
      <c r="H30" s="4"/>
      <c r="I30" s="9"/>
    </row>
    <row r="31" spans="2:9" x14ac:dyDescent="0.2">
      <c r="B31" s="8"/>
      <c r="C31" s="23"/>
      <c r="D31" s="4"/>
      <c r="E31" s="4"/>
      <c r="F31" s="4"/>
      <c r="G31" s="4"/>
      <c r="H31" s="4"/>
      <c r="I31" s="9"/>
    </row>
    <row r="32" spans="2:9" x14ac:dyDescent="0.2">
      <c r="B32" s="13"/>
      <c r="C32" s="24"/>
      <c r="D32" s="11"/>
      <c r="E32" s="11"/>
      <c r="F32" s="11"/>
      <c r="G32" s="11"/>
      <c r="H32" s="11"/>
      <c r="I32" s="12"/>
    </row>
    <row r="34" spans="2:9" x14ac:dyDescent="0.2">
      <c r="B34" s="2" t="s">
        <v>20</v>
      </c>
      <c r="C34" s="2"/>
    </row>
    <row r="35" spans="2:9" x14ac:dyDescent="0.2">
      <c r="B35" s="38" t="s">
        <v>191</v>
      </c>
      <c r="C35" s="39"/>
      <c r="D35" s="30"/>
      <c r="E35" s="30"/>
      <c r="F35" s="30"/>
      <c r="G35" s="30"/>
      <c r="H35" s="30"/>
      <c r="I35" s="31"/>
    </row>
    <row r="36" spans="2:9" x14ac:dyDescent="0.2">
      <c r="B36" s="32"/>
      <c r="C36" s="23"/>
      <c r="D36" s="4"/>
      <c r="E36" s="4"/>
      <c r="F36" s="4"/>
      <c r="G36" s="4"/>
      <c r="H36" s="4"/>
      <c r="I36" s="33"/>
    </row>
    <row r="37" spans="2:9" x14ac:dyDescent="0.2">
      <c r="B37" s="32" t="s">
        <v>367</v>
      </c>
      <c r="C37" s="23"/>
      <c r="D37" s="4"/>
      <c r="E37" s="4"/>
      <c r="F37" s="4"/>
      <c r="G37" s="4"/>
      <c r="H37" s="4"/>
      <c r="I37" s="33"/>
    </row>
    <row r="38" spans="2:9" x14ac:dyDescent="0.2">
      <c r="B38" s="32" t="s">
        <v>368</v>
      </c>
      <c r="C38" s="23"/>
      <c r="D38" s="4"/>
      <c r="E38" s="4"/>
      <c r="F38" s="4"/>
      <c r="G38" s="4"/>
      <c r="H38" s="4"/>
      <c r="I38" s="33"/>
    </row>
    <row r="39" spans="2:9" x14ac:dyDescent="0.2">
      <c r="B39" s="32" t="s">
        <v>369</v>
      </c>
      <c r="C39" s="23"/>
      <c r="D39" s="4"/>
      <c r="E39" s="4"/>
      <c r="F39" s="4"/>
      <c r="G39" s="4"/>
      <c r="H39" s="4"/>
      <c r="I39" s="33"/>
    </row>
    <row r="40" spans="2:9" x14ac:dyDescent="0.2">
      <c r="B40" s="34"/>
      <c r="C40" s="4"/>
      <c r="D40" s="4"/>
      <c r="E40" s="4"/>
      <c r="F40" s="4"/>
      <c r="G40" s="4"/>
      <c r="H40" s="4"/>
      <c r="I40" s="33"/>
    </row>
    <row r="41" spans="2:9" x14ac:dyDescent="0.2">
      <c r="B41" s="35"/>
      <c r="C41" s="36"/>
      <c r="D41" s="36"/>
      <c r="E41" s="36"/>
      <c r="F41" s="36"/>
      <c r="G41" s="36"/>
      <c r="H41" s="36"/>
      <c r="I41" s="37"/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2163D8-CC7D-4C00-8B6C-3F381260D8F8}">
  <dimension ref="B2:I48"/>
  <sheetViews>
    <sheetView workbookViewId="0">
      <selection activeCell="K12" sqref="K12"/>
    </sheetView>
  </sheetViews>
  <sheetFormatPr defaultRowHeight="14.25" x14ac:dyDescent="0.2"/>
  <cols>
    <col min="1" max="1" width="3.375" style="1" customWidth="1"/>
    <col min="2" max="2" width="15.75" style="1" customWidth="1"/>
    <col min="3" max="3" width="19.75" style="1" customWidth="1"/>
    <col min="4" max="4" width="21.5" style="1" customWidth="1"/>
    <col min="5" max="5" width="18.125" style="1" customWidth="1"/>
    <col min="6" max="16384" width="9" style="1"/>
  </cols>
  <sheetData>
    <row r="2" spans="2:9" ht="18" x14ac:dyDescent="0.2">
      <c r="B2" s="21" t="s">
        <v>213</v>
      </c>
    </row>
    <row r="3" spans="2:9" s="59" customFormat="1" ht="12.75" x14ac:dyDescent="0.2">
      <c r="B3" s="59" t="s">
        <v>323</v>
      </c>
    </row>
    <row r="4" spans="2:9" s="26" customFormat="1" ht="18" customHeight="1" x14ac:dyDescent="0.2">
      <c r="B4" s="25" t="s">
        <v>18</v>
      </c>
      <c r="C4" s="25" t="s">
        <v>183</v>
      </c>
      <c r="D4" s="25" t="s">
        <v>17</v>
      </c>
    </row>
    <row r="5" spans="2:9" s="26" customFormat="1" ht="18" customHeight="1" x14ac:dyDescent="0.2">
      <c r="B5" s="27">
        <v>27676</v>
      </c>
      <c r="C5" s="27">
        <v>12000000</v>
      </c>
      <c r="D5" s="28">
        <f>E5/C5</f>
        <v>0.11635294166666667</v>
      </c>
      <c r="E5" s="26">
        <f>1368559.3+B5</f>
        <v>1396235.3</v>
      </c>
    </row>
    <row r="6" spans="2:9" s="26" customFormat="1" ht="18" customHeight="1" x14ac:dyDescent="0.2"/>
    <row r="7" spans="2:9" s="26" customFormat="1" ht="18" customHeight="1" x14ac:dyDescent="0.2">
      <c r="B7" s="29" t="s">
        <v>173</v>
      </c>
      <c r="C7" s="25" t="s">
        <v>183</v>
      </c>
      <c r="D7" s="25" t="s">
        <v>184</v>
      </c>
      <c r="E7" s="25" t="s">
        <v>174</v>
      </c>
    </row>
    <row r="8" spans="2:9" s="26" customFormat="1" ht="18" customHeight="1" x14ac:dyDescent="0.2">
      <c r="B8" s="3" t="s">
        <v>170</v>
      </c>
      <c r="C8" s="27">
        <v>30</v>
      </c>
      <c r="D8" s="27">
        <v>1</v>
      </c>
      <c r="E8" s="27">
        <v>19</v>
      </c>
    </row>
    <row r="9" spans="2:9" s="26" customFormat="1" ht="18" customHeight="1" x14ac:dyDescent="0.2">
      <c r="B9" s="3" t="s">
        <v>176</v>
      </c>
      <c r="C9" s="27">
        <v>15</v>
      </c>
      <c r="D9" s="27">
        <v>0</v>
      </c>
      <c r="E9" s="27">
        <v>5</v>
      </c>
    </row>
    <row r="10" spans="2:9" s="26" customFormat="1" ht="18" customHeight="1" x14ac:dyDescent="0.2">
      <c r="B10" s="3" t="s">
        <v>68</v>
      </c>
      <c r="C10" s="27">
        <v>10</v>
      </c>
      <c r="D10" s="27">
        <v>0</v>
      </c>
      <c r="E10" s="27">
        <v>1</v>
      </c>
    </row>
    <row r="12" spans="2:9" x14ac:dyDescent="0.2">
      <c r="B12" s="2" t="s">
        <v>21</v>
      </c>
      <c r="C12" s="2"/>
    </row>
    <row r="13" spans="2:9" x14ac:dyDescent="0.2">
      <c r="B13" s="38" t="s">
        <v>298</v>
      </c>
      <c r="C13" s="39"/>
      <c r="D13" s="30"/>
      <c r="E13" s="30"/>
      <c r="F13" s="30"/>
      <c r="G13" s="30"/>
      <c r="H13" s="30"/>
      <c r="I13" s="31"/>
    </row>
    <row r="14" spans="2:9" x14ac:dyDescent="0.2">
      <c r="B14" s="32" t="s">
        <v>299</v>
      </c>
      <c r="C14" s="23"/>
      <c r="D14" s="4"/>
      <c r="E14" s="4"/>
      <c r="F14" s="4"/>
      <c r="G14" s="4"/>
      <c r="H14" s="4"/>
      <c r="I14" s="33"/>
    </row>
    <row r="15" spans="2:9" x14ac:dyDescent="0.2">
      <c r="B15" s="32" t="s">
        <v>300</v>
      </c>
      <c r="C15" s="23"/>
      <c r="D15" s="4"/>
      <c r="E15" s="4"/>
      <c r="F15" s="4"/>
      <c r="G15" s="4"/>
      <c r="H15" s="4"/>
      <c r="I15" s="33"/>
    </row>
    <row r="16" spans="2:9" x14ac:dyDescent="0.2">
      <c r="B16" s="32" t="s">
        <v>301</v>
      </c>
      <c r="C16" s="23"/>
      <c r="D16" s="4"/>
      <c r="E16" s="4"/>
      <c r="F16" s="4"/>
      <c r="G16" s="4"/>
      <c r="H16" s="4"/>
      <c r="I16" s="33"/>
    </row>
    <row r="17" spans="2:9" x14ac:dyDescent="0.2">
      <c r="B17" s="32" t="s">
        <v>310</v>
      </c>
      <c r="C17" s="23"/>
      <c r="D17" s="4"/>
      <c r="E17" s="4"/>
      <c r="F17" s="4"/>
      <c r="G17" s="4"/>
      <c r="H17" s="4"/>
      <c r="I17" s="33"/>
    </row>
    <row r="18" spans="2:9" x14ac:dyDescent="0.2">
      <c r="B18" s="32" t="s">
        <v>302</v>
      </c>
      <c r="C18" s="23"/>
      <c r="D18" s="4"/>
      <c r="E18" s="4"/>
      <c r="F18" s="4"/>
      <c r="G18" s="4"/>
      <c r="H18" s="4"/>
      <c r="I18" s="33"/>
    </row>
    <row r="19" spans="2:9" x14ac:dyDescent="0.2">
      <c r="B19" s="32" t="s">
        <v>305</v>
      </c>
      <c r="C19" s="23"/>
      <c r="D19" s="4"/>
      <c r="E19" s="4"/>
      <c r="F19" s="4"/>
      <c r="G19" s="4"/>
      <c r="H19" s="4"/>
      <c r="I19" s="33"/>
    </row>
    <row r="20" spans="2:9" x14ac:dyDescent="0.2">
      <c r="B20" s="32" t="s">
        <v>303</v>
      </c>
      <c r="C20" s="23"/>
      <c r="D20" s="4"/>
      <c r="E20" s="4"/>
      <c r="F20" s="4"/>
      <c r="G20" s="4"/>
      <c r="H20" s="4"/>
      <c r="I20" s="33"/>
    </row>
    <row r="21" spans="2:9" x14ac:dyDescent="0.2">
      <c r="B21" s="32" t="s">
        <v>304</v>
      </c>
      <c r="C21" s="23"/>
      <c r="D21" s="4"/>
      <c r="E21" s="4"/>
      <c r="F21" s="4"/>
      <c r="G21" s="4"/>
      <c r="H21" s="4"/>
      <c r="I21" s="33"/>
    </row>
    <row r="22" spans="2:9" ht="12" customHeight="1" x14ac:dyDescent="0.2">
      <c r="B22" s="32"/>
      <c r="C22" s="23"/>
      <c r="D22" s="4"/>
      <c r="E22" s="4"/>
      <c r="F22" s="4"/>
      <c r="G22" s="4"/>
      <c r="H22" s="4"/>
      <c r="I22" s="33"/>
    </row>
    <row r="23" spans="2:9" x14ac:dyDescent="0.2">
      <c r="B23" s="35"/>
      <c r="C23" s="36"/>
      <c r="D23" s="36"/>
      <c r="E23" s="36"/>
      <c r="F23" s="36"/>
      <c r="G23" s="36"/>
      <c r="H23" s="36"/>
      <c r="I23" s="37"/>
    </row>
    <row r="24" spans="2:9" x14ac:dyDescent="0.2">
      <c r="B24" s="2" t="s">
        <v>19</v>
      </c>
      <c r="C24" s="2"/>
    </row>
    <row r="25" spans="2:9" x14ac:dyDescent="0.2">
      <c r="B25" s="5" t="s">
        <v>307</v>
      </c>
      <c r="C25" s="22"/>
      <c r="D25" s="6"/>
      <c r="E25" s="6"/>
      <c r="F25" s="6"/>
      <c r="G25" s="6"/>
      <c r="H25" s="6"/>
      <c r="I25" s="7"/>
    </row>
    <row r="26" spans="2:9" x14ac:dyDescent="0.2">
      <c r="B26" s="8" t="s">
        <v>306</v>
      </c>
      <c r="C26" s="23"/>
      <c r="D26" s="4"/>
      <c r="E26" s="4"/>
      <c r="F26" s="4"/>
      <c r="G26" s="4"/>
      <c r="H26" s="4"/>
      <c r="I26" s="9"/>
    </row>
    <row r="27" spans="2:9" x14ac:dyDescent="0.2">
      <c r="B27" s="8" t="s">
        <v>308</v>
      </c>
      <c r="C27" s="23"/>
      <c r="D27" s="4"/>
      <c r="E27" s="4"/>
      <c r="F27" s="4"/>
      <c r="G27" s="4"/>
      <c r="H27" s="4"/>
      <c r="I27" s="9"/>
    </row>
    <row r="28" spans="2:9" x14ac:dyDescent="0.2">
      <c r="B28" s="8" t="s">
        <v>309</v>
      </c>
      <c r="C28" s="23"/>
      <c r="D28" s="4"/>
      <c r="E28" s="4"/>
      <c r="F28" s="4"/>
      <c r="G28" s="4"/>
      <c r="H28" s="4"/>
      <c r="I28" s="9"/>
    </row>
    <row r="29" spans="2:9" x14ac:dyDescent="0.2">
      <c r="B29" s="8" t="s">
        <v>311</v>
      </c>
      <c r="C29" s="23"/>
      <c r="D29" s="4"/>
      <c r="E29" s="4"/>
      <c r="F29" s="4"/>
      <c r="G29" s="4"/>
      <c r="H29" s="4"/>
      <c r="I29" s="9"/>
    </row>
    <row r="30" spans="2:9" x14ac:dyDescent="0.2">
      <c r="B30" s="8" t="s">
        <v>312</v>
      </c>
      <c r="C30" s="23"/>
      <c r="D30" s="4"/>
      <c r="E30" s="4"/>
      <c r="F30" s="4"/>
      <c r="G30" s="4"/>
      <c r="H30" s="4"/>
      <c r="I30" s="9"/>
    </row>
    <row r="31" spans="2:9" x14ac:dyDescent="0.2">
      <c r="B31" s="13"/>
      <c r="C31" s="24"/>
      <c r="D31" s="11"/>
      <c r="E31" s="11"/>
      <c r="F31" s="11"/>
      <c r="G31" s="11"/>
      <c r="H31" s="11"/>
      <c r="I31" s="12"/>
    </row>
    <row r="33" spans="2:9" x14ac:dyDescent="0.2">
      <c r="B33" s="2" t="s">
        <v>20</v>
      </c>
      <c r="C33" s="2"/>
    </row>
    <row r="34" spans="2:9" x14ac:dyDescent="0.2">
      <c r="B34" s="38" t="s">
        <v>191</v>
      </c>
      <c r="C34" s="39"/>
      <c r="D34" s="30"/>
      <c r="E34" s="30"/>
      <c r="F34" s="30"/>
      <c r="G34" s="30"/>
      <c r="H34" s="30"/>
      <c r="I34" s="31"/>
    </row>
    <row r="35" spans="2:9" x14ac:dyDescent="0.2">
      <c r="B35" s="32"/>
      <c r="C35" s="23"/>
      <c r="D35" s="4"/>
      <c r="E35" s="4"/>
      <c r="F35" s="4"/>
      <c r="G35" s="4"/>
      <c r="H35" s="4"/>
      <c r="I35" s="33"/>
    </row>
    <row r="36" spans="2:9" x14ac:dyDescent="0.2">
      <c r="B36" s="32" t="s">
        <v>322</v>
      </c>
      <c r="C36" s="23"/>
      <c r="D36" s="4"/>
      <c r="E36" s="4"/>
      <c r="F36" s="4"/>
      <c r="G36" s="4"/>
      <c r="H36" s="4"/>
      <c r="I36" s="33"/>
    </row>
    <row r="37" spans="2:9" x14ac:dyDescent="0.2">
      <c r="B37" s="32"/>
      <c r="C37" s="23"/>
      <c r="D37" s="4"/>
      <c r="E37" s="4"/>
      <c r="F37" s="4"/>
      <c r="G37" s="4"/>
      <c r="H37" s="4"/>
      <c r="I37" s="33"/>
    </row>
    <row r="38" spans="2:9" x14ac:dyDescent="0.2">
      <c r="B38" s="34"/>
      <c r="C38" s="4"/>
      <c r="D38" s="4"/>
      <c r="E38" s="4"/>
      <c r="F38" s="4"/>
      <c r="G38" s="4"/>
      <c r="H38" s="4"/>
      <c r="I38" s="33"/>
    </row>
    <row r="39" spans="2:9" x14ac:dyDescent="0.2">
      <c r="B39" s="34"/>
      <c r="C39" s="4"/>
      <c r="D39" s="4"/>
      <c r="E39" s="4"/>
      <c r="F39" s="4"/>
      <c r="G39" s="4"/>
      <c r="H39" s="4"/>
      <c r="I39" s="33"/>
    </row>
    <row r="40" spans="2:9" x14ac:dyDescent="0.2">
      <c r="B40" s="35"/>
      <c r="C40" s="36"/>
      <c r="D40" s="36"/>
      <c r="E40" s="36"/>
      <c r="F40" s="36"/>
      <c r="G40" s="36"/>
      <c r="H40" s="36"/>
      <c r="I40" s="37"/>
    </row>
    <row r="43" spans="2:9" x14ac:dyDescent="0.2">
      <c r="B43" s="1" t="s">
        <v>327</v>
      </c>
    </row>
    <row r="44" spans="2:9" x14ac:dyDescent="0.2">
      <c r="B44" s="1" t="s">
        <v>324</v>
      </c>
    </row>
    <row r="45" spans="2:9" x14ac:dyDescent="0.2">
      <c r="B45" s="1" t="s">
        <v>325</v>
      </c>
    </row>
    <row r="46" spans="2:9" x14ac:dyDescent="0.2">
      <c r="B46" s="1" t="s">
        <v>326</v>
      </c>
    </row>
    <row r="47" spans="2:9" x14ac:dyDescent="0.2">
      <c r="B47" s="1" t="s">
        <v>328</v>
      </c>
    </row>
    <row r="48" spans="2:9" x14ac:dyDescent="0.2">
      <c r="B48" s="1" t="s">
        <v>329</v>
      </c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5C2025-C8D7-4595-B4AB-7F6AEBFAA3F8}">
  <dimension ref="B2:I41"/>
  <sheetViews>
    <sheetView topLeftCell="A4" workbookViewId="0">
      <selection activeCell="J10" sqref="J10"/>
    </sheetView>
  </sheetViews>
  <sheetFormatPr defaultRowHeight="14.25" x14ac:dyDescent="0.2"/>
  <cols>
    <col min="1" max="1" width="3.375" style="1" customWidth="1"/>
    <col min="2" max="2" width="13" style="1" customWidth="1"/>
    <col min="3" max="3" width="19.75" style="1" customWidth="1"/>
    <col min="4" max="4" width="21.5" style="1" customWidth="1"/>
    <col min="5" max="5" width="18.125" style="1" customWidth="1"/>
    <col min="6" max="16384" width="9" style="1"/>
  </cols>
  <sheetData>
    <row r="2" spans="2:9" ht="18" x14ac:dyDescent="0.2">
      <c r="B2" s="21" t="s">
        <v>213</v>
      </c>
    </row>
    <row r="4" spans="2:9" s="26" customFormat="1" ht="18" customHeight="1" x14ac:dyDescent="0.2">
      <c r="B4" s="25" t="s">
        <v>18</v>
      </c>
      <c r="C4" s="25" t="s">
        <v>183</v>
      </c>
      <c r="D4" s="25" t="s">
        <v>17</v>
      </c>
    </row>
    <row r="5" spans="2:9" s="26" customFormat="1" ht="18" customHeight="1" x14ac:dyDescent="0.2">
      <c r="B5" s="27">
        <v>206360</v>
      </c>
      <c r="C5" s="27">
        <v>12000000</v>
      </c>
      <c r="D5" s="28">
        <v>0.114</v>
      </c>
      <c r="E5" s="26">
        <v>1368559.3</v>
      </c>
    </row>
    <row r="6" spans="2:9" s="26" customFormat="1" ht="18" customHeight="1" x14ac:dyDescent="0.2"/>
    <row r="7" spans="2:9" s="26" customFormat="1" ht="18" customHeight="1" x14ac:dyDescent="0.2">
      <c r="B7" s="29" t="s">
        <v>173</v>
      </c>
      <c r="C7" s="25" t="s">
        <v>183</v>
      </c>
      <c r="D7" s="25" t="s">
        <v>184</v>
      </c>
      <c r="E7" s="25" t="s">
        <v>174</v>
      </c>
    </row>
    <row r="8" spans="2:9" s="26" customFormat="1" ht="18" customHeight="1" x14ac:dyDescent="0.2">
      <c r="B8" s="3" t="s">
        <v>170</v>
      </c>
      <c r="C8" s="27">
        <v>30</v>
      </c>
      <c r="D8" s="27">
        <v>3</v>
      </c>
      <c r="E8" s="27">
        <v>19</v>
      </c>
    </row>
    <row r="9" spans="2:9" s="26" customFormat="1" ht="18" customHeight="1" x14ac:dyDescent="0.2">
      <c r="B9" s="3" t="s">
        <v>176</v>
      </c>
      <c r="C9" s="27">
        <v>15</v>
      </c>
      <c r="D9" s="27">
        <v>1</v>
      </c>
      <c r="E9" s="27">
        <v>5</v>
      </c>
    </row>
    <row r="10" spans="2:9" s="26" customFormat="1" ht="18" customHeight="1" x14ac:dyDescent="0.2">
      <c r="B10" s="3" t="s">
        <v>68</v>
      </c>
      <c r="C10" s="27">
        <v>10</v>
      </c>
      <c r="D10" s="27">
        <v>0</v>
      </c>
      <c r="E10" s="27">
        <v>1</v>
      </c>
    </row>
    <row r="12" spans="2:9" x14ac:dyDescent="0.2">
      <c r="B12" s="2" t="s">
        <v>21</v>
      </c>
      <c r="C12" s="2"/>
    </row>
    <row r="13" spans="2:9" x14ac:dyDescent="0.2">
      <c r="B13" s="38" t="s">
        <v>272</v>
      </c>
      <c r="C13" s="39"/>
      <c r="D13" s="30"/>
      <c r="E13" s="30"/>
      <c r="F13" s="30"/>
      <c r="G13" s="30"/>
      <c r="H13" s="30"/>
      <c r="I13" s="31"/>
    </row>
    <row r="14" spans="2:9" x14ac:dyDescent="0.2">
      <c r="B14" s="32" t="s">
        <v>266</v>
      </c>
      <c r="C14" s="23"/>
      <c r="D14" s="4"/>
      <c r="E14" s="4"/>
      <c r="F14" s="4"/>
      <c r="G14" s="4"/>
      <c r="H14" s="4"/>
      <c r="I14" s="33"/>
    </row>
    <row r="15" spans="2:9" x14ac:dyDescent="0.2">
      <c r="B15" s="32" t="s">
        <v>267</v>
      </c>
      <c r="C15" s="23"/>
      <c r="D15" s="4"/>
      <c r="E15" s="4"/>
      <c r="F15" s="4"/>
      <c r="G15" s="4"/>
      <c r="H15" s="4"/>
      <c r="I15" s="33"/>
    </row>
    <row r="16" spans="2:9" x14ac:dyDescent="0.2">
      <c r="B16" s="32" t="s">
        <v>268</v>
      </c>
      <c r="C16" s="23"/>
      <c r="D16" s="4"/>
      <c r="E16" s="4"/>
      <c r="F16" s="4"/>
      <c r="G16" s="4"/>
      <c r="H16" s="4"/>
      <c r="I16" s="33"/>
    </row>
    <row r="17" spans="2:9" x14ac:dyDescent="0.2">
      <c r="B17" s="32" t="s">
        <v>269</v>
      </c>
      <c r="C17" s="23"/>
      <c r="D17" s="4"/>
      <c r="E17" s="4"/>
      <c r="F17" s="4"/>
      <c r="G17" s="4"/>
      <c r="H17" s="4"/>
      <c r="I17" s="33"/>
    </row>
    <row r="18" spans="2:9" x14ac:dyDescent="0.2">
      <c r="B18" s="32" t="s">
        <v>274</v>
      </c>
      <c r="C18" s="23"/>
      <c r="D18" s="4"/>
      <c r="E18" s="4"/>
      <c r="F18" s="4"/>
      <c r="G18" s="4"/>
      <c r="H18" s="4"/>
      <c r="I18" s="33"/>
    </row>
    <row r="19" spans="2:9" x14ac:dyDescent="0.2">
      <c r="B19" s="32" t="s">
        <v>278</v>
      </c>
      <c r="C19" s="23"/>
      <c r="D19" s="4"/>
      <c r="E19" s="4"/>
      <c r="F19" s="4"/>
      <c r="G19" s="4"/>
      <c r="H19" s="4"/>
      <c r="I19" s="33"/>
    </row>
    <row r="20" spans="2:9" x14ac:dyDescent="0.2">
      <c r="B20" s="32" t="s">
        <v>270</v>
      </c>
      <c r="C20" s="23"/>
      <c r="D20" s="4"/>
      <c r="E20" s="4"/>
      <c r="F20" s="4"/>
      <c r="G20" s="4"/>
      <c r="H20" s="4"/>
      <c r="I20" s="33"/>
    </row>
    <row r="21" spans="2:9" x14ac:dyDescent="0.2">
      <c r="B21" s="32" t="s">
        <v>280</v>
      </c>
      <c r="C21" s="23"/>
      <c r="D21" s="4"/>
      <c r="E21" s="4"/>
      <c r="F21" s="4"/>
      <c r="G21" s="4"/>
      <c r="H21" s="4"/>
      <c r="I21" s="33"/>
    </row>
    <row r="22" spans="2:9" ht="12" customHeight="1" x14ac:dyDescent="0.2">
      <c r="B22" s="32"/>
      <c r="C22" s="23"/>
      <c r="D22" s="4"/>
      <c r="E22" s="4"/>
      <c r="F22" s="4"/>
      <c r="G22" s="4"/>
      <c r="H22" s="4"/>
      <c r="I22" s="33"/>
    </row>
    <row r="23" spans="2:9" x14ac:dyDescent="0.2">
      <c r="B23" s="35"/>
      <c r="C23" s="36"/>
      <c r="D23" s="36"/>
      <c r="E23" s="36"/>
      <c r="F23" s="36"/>
      <c r="G23" s="36"/>
      <c r="H23" s="36"/>
      <c r="I23" s="37"/>
    </row>
    <row r="24" spans="2:9" x14ac:dyDescent="0.2">
      <c r="B24" s="2" t="s">
        <v>19</v>
      </c>
      <c r="C24" s="2"/>
    </row>
    <row r="25" spans="2:9" x14ac:dyDescent="0.2">
      <c r="B25" s="5" t="s">
        <v>271</v>
      </c>
      <c r="C25" s="22"/>
      <c r="D25" s="6"/>
      <c r="E25" s="6"/>
      <c r="F25" s="6"/>
      <c r="G25" s="6"/>
      <c r="H25" s="6"/>
      <c r="I25" s="7"/>
    </row>
    <row r="26" spans="2:9" x14ac:dyDescent="0.2">
      <c r="B26" s="8" t="s">
        <v>273</v>
      </c>
      <c r="C26" s="23"/>
      <c r="D26" s="4"/>
      <c r="E26" s="4"/>
      <c r="F26" s="4"/>
      <c r="G26" s="4"/>
      <c r="H26" s="4"/>
      <c r="I26" s="9"/>
    </row>
    <row r="27" spans="2:9" x14ac:dyDescent="0.2">
      <c r="B27" s="8" t="s">
        <v>275</v>
      </c>
      <c r="C27" s="23"/>
      <c r="D27" s="4"/>
      <c r="E27" s="4"/>
      <c r="F27" s="4"/>
      <c r="G27" s="4"/>
      <c r="H27" s="4"/>
      <c r="I27" s="9"/>
    </row>
    <row r="28" spans="2:9" x14ac:dyDescent="0.2">
      <c r="B28" s="8" t="s">
        <v>276</v>
      </c>
      <c r="C28" s="23"/>
      <c r="D28" s="4"/>
      <c r="E28" s="4"/>
      <c r="F28" s="4"/>
      <c r="G28" s="4"/>
      <c r="H28" s="4"/>
      <c r="I28" s="9"/>
    </row>
    <row r="29" spans="2:9" x14ac:dyDescent="0.2">
      <c r="B29" s="8" t="s">
        <v>277</v>
      </c>
      <c r="C29" s="23"/>
      <c r="D29" s="4"/>
      <c r="E29" s="4"/>
      <c r="F29" s="4"/>
      <c r="G29" s="4"/>
      <c r="H29" s="4"/>
      <c r="I29" s="9"/>
    </row>
    <row r="30" spans="2:9" x14ac:dyDescent="0.2">
      <c r="B30" s="8" t="s">
        <v>279</v>
      </c>
      <c r="C30" s="23"/>
      <c r="D30" s="4"/>
      <c r="E30" s="4"/>
      <c r="F30" s="4"/>
      <c r="G30" s="4"/>
      <c r="H30" s="4"/>
      <c r="I30" s="9"/>
    </row>
    <row r="31" spans="2:9" x14ac:dyDescent="0.2">
      <c r="B31" s="8" t="s">
        <v>281</v>
      </c>
      <c r="C31" s="23"/>
      <c r="D31" s="4"/>
      <c r="E31" s="4"/>
      <c r="F31" s="4"/>
      <c r="G31" s="4"/>
      <c r="H31" s="4"/>
      <c r="I31" s="9"/>
    </row>
    <row r="32" spans="2:9" x14ac:dyDescent="0.2">
      <c r="B32" s="13"/>
      <c r="C32" s="24"/>
      <c r="D32" s="11"/>
      <c r="E32" s="11"/>
      <c r="F32" s="11"/>
      <c r="G32" s="11"/>
      <c r="H32" s="11"/>
      <c r="I32" s="12"/>
    </row>
    <row r="34" spans="2:9" x14ac:dyDescent="0.2">
      <c r="B34" s="2" t="s">
        <v>20</v>
      </c>
      <c r="C34" s="2"/>
    </row>
    <row r="35" spans="2:9" x14ac:dyDescent="0.2">
      <c r="B35" s="38" t="s">
        <v>191</v>
      </c>
      <c r="C35" s="39"/>
      <c r="D35" s="30"/>
      <c r="E35" s="30"/>
      <c r="F35" s="30"/>
      <c r="G35" s="30"/>
      <c r="H35" s="30"/>
      <c r="I35" s="31"/>
    </row>
    <row r="36" spans="2:9" x14ac:dyDescent="0.2">
      <c r="B36" s="32"/>
      <c r="C36" s="23"/>
      <c r="D36" s="4"/>
      <c r="E36" s="4"/>
      <c r="F36" s="4"/>
      <c r="G36" s="4"/>
      <c r="H36" s="4"/>
      <c r="I36" s="33"/>
    </row>
    <row r="37" spans="2:9" x14ac:dyDescent="0.2">
      <c r="B37" s="32"/>
      <c r="C37" s="23"/>
      <c r="D37" s="4"/>
      <c r="E37" s="4"/>
      <c r="F37" s="4"/>
      <c r="G37" s="4"/>
      <c r="H37" s="4"/>
      <c r="I37" s="33"/>
    </row>
    <row r="38" spans="2:9" x14ac:dyDescent="0.2">
      <c r="B38" s="32"/>
      <c r="C38" s="23"/>
      <c r="D38" s="4"/>
      <c r="E38" s="4"/>
      <c r="F38" s="4"/>
      <c r="G38" s="4"/>
      <c r="H38" s="4"/>
      <c r="I38" s="33"/>
    </row>
    <row r="39" spans="2:9" x14ac:dyDescent="0.2">
      <c r="B39" s="34"/>
      <c r="C39" s="4"/>
      <c r="D39" s="4"/>
      <c r="E39" s="4"/>
      <c r="F39" s="4"/>
      <c r="G39" s="4"/>
      <c r="H39" s="4"/>
      <c r="I39" s="33"/>
    </row>
    <row r="40" spans="2:9" x14ac:dyDescent="0.2">
      <c r="B40" s="34"/>
      <c r="C40" s="4"/>
      <c r="D40" s="4"/>
      <c r="E40" s="4"/>
      <c r="F40" s="4"/>
      <c r="G40" s="4"/>
      <c r="H40" s="4"/>
      <c r="I40" s="33"/>
    </row>
    <row r="41" spans="2:9" x14ac:dyDescent="0.2">
      <c r="B41" s="35"/>
      <c r="C41" s="36"/>
      <c r="D41" s="36"/>
      <c r="E41" s="36"/>
      <c r="F41" s="36"/>
      <c r="G41" s="36"/>
      <c r="H41" s="36"/>
      <c r="I41" s="37"/>
    </row>
  </sheetData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D66AB1-BECD-4180-AA5B-2CBFB3E16051}">
  <dimension ref="B2:I46"/>
  <sheetViews>
    <sheetView topLeftCell="A28" workbookViewId="0">
      <selection activeCell="D45" sqref="D45"/>
    </sheetView>
  </sheetViews>
  <sheetFormatPr defaultRowHeight="14.25" x14ac:dyDescent="0.2"/>
  <cols>
    <col min="1" max="1" width="3.375" style="1" customWidth="1"/>
    <col min="2" max="2" width="13" style="1" customWidth="1"/>
    <col min="3" max="3" width="19.75" style="1" customWidth="1"/>
    <col min="4" max="4" width="21.5" style="1" customWidth="1"/>
    <col min="5" max="5" width="18.125" style="1" customWidth="1"/>
    <col min="6" max="16384" width="9" style="1"/>
  </cols>
  <sheetData>
    <row r="2" spans="2:9" ht="18" x14ac:dyDescent="0.2">
      <c r="B2" s="21" t="s">
        <v>213</v>
      </c>
    </row>
    <row r="4" spans="2:9" s="26" customFormat="1" ht="18" customHeight="1" x14ac:dyDescent="0.2">
      <c r="B4" s="25" t="s">
        <v>18</v>
      </c>
      <c r="C4" s="25" t="s">
        <v>183</v>
      </c>
      <c r="D4" s="25" t="s">
        <v>17</v>
      </c>
    </row>
    <row r="5" spans="2:9" s="26" customFormat="1" ht="18" customHeight="1" x14ac:dyDescent="0.2">
      <c r="B5" s="27">
        <v>16</v>
      </c>
      <c r="C5" s="27">
        <v>12000000</v>
      </c>
      <c r="D5" s="28">
        <v>9.5000000000000001E-2</v>
      </c>
    </row>
    <row r="6" spans="2:9" s="26" customFormat="1" ht="18" customHeight="1" x14ac:dyDescent="0.2"/>
    <row r="7" spans="2:9" s="26" customFormat="1" ht="18" customHeight="1" x14ac:dyDescent="0.2">
      <c r="B7" s="29" t="s">
        <v>173</v>
      </c>
      <c r="C7" s="25" t="s">
        <v>183</v>
      </c>
      <c r="D7" s="25" t="s">
        <v>184</v>
      </c>
      <c r="E7" s="25" t="s">
        <v>174</v>
      </c>
    </row>
    <row r="8" spans="2:9" s="26" customFormat="1" ht="18" customHeight="1" x14ac:dyDescent="0.2">
      <c r="B8" s="3" t="s">
        <v>170</v>
      </c>
      <c r="C8" s="27">
        <v>30</v>
      </c>
      <c r="D8" s="27">
        <v>1</v>
      </c>
      <c r="E8" s="27">
        <v>15</v>
      </c>
    </row>
    <row r="9" spans="2:9" s="26" customFormat="1" ht="18" customHeight="1" x14ac:dyDescent="0.2">
      <c r="B9" s="3" t="s">
        <v>176</v>
      </c>
      <c r="C9" s="27">
        <v>15</v>
      </c>
      <c r="D9" s="27">
        <v>2</v>
      </c>
      <c r="E9" s="27">
        <v>4</v>
      </c>
    </row>
    <row r="10" spans="2:9" s="26" customFormat="1" ht="18" customHeight="1" x14ac:dyDescent="0.2">
      <c r="B10" s="3" t="s">
        <v>68</v>
      </c>
      <c r="C10" s="27">
        <v>10</v>
      </c>
      <c r="D10" s="27">
        <v>0</v>
      </c>
      <c r="E10" s="27">
        <v>1</v>
      </c>
    </row>
    <row r="12" spans="2:9" x14ac:dyDescent="0.2">
      <c r="B12" s="2" t="s">
        <v>21</v>
      </c>
      <c r="C12" s="2"/>
    </row>
    <row r="13" spans="2:9" x14ac:dyDescent="0.2">
      <c r="B13" s="38" t="s">
        <v>222</v>
      </c>
      <c r="C13" s="39"/>
      <c r="D13" s="30"/>
      <c r="E13" s="30"/>
      <c r="F13" s="30"/>
      <c r="G13" s="30"/>
      <c r="H13" s="30"/>
      <c r="I13" s="31"/>
    </row>
    <row r="14" spans="2:9" x14ac:dyDescent="0.2">
      <c r="B14" s="32" t="s">
        <v>223</v>
      </c>
      <c r="C14" s="23"/>
      <c r="D14" s="4"/>
      <c r="E14" s="4"/>
      <c r="F14" s="4"/>
      <c r="G14" s="4"/>
      <c r="H14" s="4"/>
      <c r="I14" s="33"/>
    </row>
    <row r="15" spans="2:9" x14ac:dyDescent="0.2">
      <c r="B15" s="32" t="s">
        <v>224</v>
      </c>
      <c r="C15" s="23"/>
      <c r="D15" s="4"/>
      <c r="E15" s="4"/>
      <c r="F15" s="4"/>
      <c r="G15" s="4"/>
      <c r="H15" s="4"/>
      <c r="I15" s="33"/>
    </row>
    <row r="16" spans="2:9" x14ac:dyDescent="0.2">
      <c r="B16" s="32" t="s">
        <v>225</v>
      </c>
      <c r="C16" s="23"/>
      <c r="D16" s="4"/>
      <c r="E16" s="4"/>
      <c r="F16" s="4"/>
      <c r="G16" s="4"/>
      <c r="H16" s="4"/>
      <c r="I16" s="33"/>
    </row>
    <row r="17" spans="2:9" x14ac:dyDescent="0.2">
      <c r="B17" s="32" t="s">
        <v>236</v>
      </c>
      <c r="C17" s="23"/>
      <c r="D17" s="4"/>
      <c r="E17" s="4"/>
      <c r="F17" s="4"/>
      <c r="G17" s="4"/>
      <c r="H17" s="4"/>
      <c r="I17" s="33"/>
    </row>
    <row r="18" spans="2:9" x14ac:dyDescent="0.2">
      <c r="B18" s="32" t="s">
        <v>226</v>
      </c>
      <c r="C18" s="23"/>
      <c r="D18" s="4"/>
      <c r="E18" s="4"/>
      <c r="F18" s="4"/>
      <c r="G18" s="4"/>
      <c r="H18" s="4"/>
      <c r="I18" s="33"/>
    </row>
    <row r="19" spans="2:9" x14ac:dyDescent="0.2">
      <c r="B19" s="32" t="s">
        <v>237</v>
      </c>
      <c r="C19" s="23"/>
      <c r="D19" s="4"/>
      <c r="E19" s="4"/>
      <c r="F19" s="4"/>
      <c r="G19" s="4"/>
      <c r="H19" s="4"/>
      <c r="I19" s="33"/>
    </row>
    <row r="20" spans="2:9" x14ac:dyDescent="0.2">
      <c r="B20" s="32" t="s">
        <v>243</v>
      </c>
      <c r="C20" s="23"/>
      <c r="D20" s="4"/>
      <c r="E20" s="4"/>
      <c r="F20" s="4"/>
      <c r="G20" s="4"/>
      <c r="H20" s="4"/>
      <c r="I20" s="33"/>
    </row>
    <row r="21" spans="2:9" x14ac:dyDescent="0.2">
      <c r="B21" s="32" t="s">
        <v>244</v>
      </c>
      <c r="C21" s="23"/>
      <c r="D21" s="4"/>
      <c r="E21" s="4"/>
      <c r="F21" s="4"/>
      <c r="G21" s="4"/>
      <c r="H21" s="4"/>
      <c r="I21" s="33"/>
    </row>
    <row r="22" spans="2:9" ht="12" customHeight="1" x14ac:dyDescent="0.2">
      <c r="B22" s="32" t="s">
        <v>247</v>
      </c>
      <c r="C22" s="23"/>
      <c r="D22" s="4"/>
      <c r="E22" s="4"/>
      <c r="F22" s="4"/>
      <c r="G22" s="4"/>
      <c r="H22" s="4"/>
      <c r="I22" s="33"/>
    </row>
    <row r="23" spans="2:9" x14ac:dyDescent="0.2">
      <c r="B23" s="35"/>
      <c r="C23" s="36"/>
      <c r="D23" s="36"/>
      <c r="E23" s="36"/>
      <c r="F23" s="36"/>
      <c r="G23" s="36"/>
      <c r="H23" s="36"/>
      <c r="I23" s="37"/>
    </row>
    <row r="24" spans="2:9" x14ac:dyDescent="0.2">
      <c r="B24" s="2" t="s">
        <v>19</v>
      </c>
      <c r="C24" s="2"/>
    </row>
    <row r="25" spans="2:9" x14ac:dyDescent="0.2">
      <c r="B25" s="5" t="s">
        <v>238</v>
      </c>
      <c r="C25" s="22"/>
      <c r="D25" s="6"/>
      <c r="E25" s="6"/>
      <c r="F25" s="6"/>
      <c r="G25" s="6"/>
      <c r="H25" s="6"/>
      <c r="I25" s="7"/>
    </row>
    <row r="26" spans="2:9" x14ac:dyDescent="0.2">
      <c r="B26" s="8" t="s">
        <v>240</v>
      </c>
      <c r="C26" s="23"/>
      <c r="D26" s="4"/>
      <c r="E26" s="4"/>
      <c r="F26" s="4"/>
      <c r="G26" s="4"/>
      <c r="H26" s="4"/>
      <c r="I26" s="9"/>
    </row>
    <row r="27" spans="2:9" x14ac:dyDescent="0.2">
      <c r="B27" s="8" t="s">
        <v>239</v>
      </c>
      <c r="C27" s="23"/>
      <c r="D27" s="4"/>
      <c r="E27" s="4"/>
      <c r="F27" s="4"/>
      <c r="G27" s="4"/>
      <c r="H27" s="4"/>
      <c r="I27" s="9"/>
    </row>
    <row r="28" spans="2:9" x14ac:dyDescent="0.2">
      <c r="B28" s="8" t="s">
        <v>241</v>
      </c>
      <c r="C28" s="23"/>
      <c r="D28" s="4"/>
      <c r="E28" s="4"/>
      <c r="F28" s="4"/>
      <c r="G28" s="4"/>
      <c r="H28" s="4"/>
      <c r="I28" s="9"/>
    </row>
    <row r="29" spans="2:9" x14ac:dyDescent="0.2">
      <c r="B29" s="8" t="s">
        <v>246</v>
      </c>
      <c r="C29" s="23"/>
      <c r="D29" s="4"/>
      <c r="E29" s="4"/>
      <c r="F29" s="4"/>
      <c r="G29" s="4"/>
      <c r="H29" s="4"/>
      <c r="I29" s="9"/>
    </row>
    <row r="30" spans="2:9" x14ac:dyDescent="0.2">
      <c r="B30" s="8" t="s">
        <v>242</v>
      </c>
      <c r="C30" s="23"/>
      <c r="D30" s="4"/>
      <c r="E30" s="4"/>
      <c r="F30" s="4"/>
      <c r="G30" s="4"/>
      <c r="H30" s="4"/>
      <c r="I30" s="9"/>
    </row>
    <row r="31" spans="2:9" x14ac:dyDescent="0.2">
      <c r="B31" s="8" t="s">
        <v>245</v>
      </c>
      <c r="C31" s="23"/>
      <c r="D31" s="4"/>
      <c r="E31" s="4"/>
      <c r="F31" s="4"/>
      <c r="G31" s="4"/>
      <c r="H31" s="4"/>
      <c r="I31" s="9"/>
    </row>
    <row r="32" spans="2:9" x14ac:dyDescent="0.2">
      <c r="B32" s="13"/>
      <c r="C32" s="24"/>
      <c r="D32" s="11"/>
      <c r="E32" s="11"/>
      <c r="F32" s="11"/>
      <c r="G32" s="11"/>
      <c r="H32" s="11"/>
      <c r="I32" s="12"/>
    </row>
    <row r="34" spans="2:9" x14ac:dyDescent="0.2">
      <c r="B34" s="2" t="s">
        <v>20</v>
      </c>
      <c r="C34" s="2"/>
    </row>
    <row r="35" spans="2:9" x14ac:dyDescent="0.2">
      <c r="B35" s="38" t="s">
        <v>191</v>
      </c>
      <c r="C35" s="39"/>
      <c r="D35" s="30"/>
      <c r="E35" s="30"/>
      <c r="F35" s="30"/>
      <c r="G35" s="30"/>
      <c r="H35" s="30"/>
      <c r="I35" s="31"/>
    </row>
    <row r="36" spans="2:9" x14ac:dyDescent="0.2">
      <c r="B36" s="32" t="s">
        <v>192</v>
      </c>
      <c r="C36" s="23"/>
      <c r="D36" s="4"/>
      <c r="E36" s="4"/>
      <c r="F36" s="4"/>
      <c r="G36" s="4"/>
      <c r="H36" s="4"/>
      <c r="I36" s="33"/>
    </row>
    <row r="37" spans="2:9" x14ac:dyDescent="0.2">
      <c r="B37" s="32" t="s">
        <v>194</v>
      </c>
      <c r="C37" s="23"/>
      <c r="D37" s="4"/>
      <c r="E37" s="4"/>
      <c r="F37" s="4"/>
      <c r="G37" s="4"/>
      <c r="H37" s="4"/>
      <c r="I37" s="33"/>
    </row>
    <row r="38" spans="2:9" x14ac:dyDescent="0.2">
      <c r="B38" s="32"/>
      <c r="C38" s="23"/>
      <c r="D38" s="4"/>
      <c r="E38" s="4"/>
      <c r="F38" s="4"/>
      <c r="G38" s="4"/>
      <c r="H38" s="4"/>
      <c r="I38" s="33"/>
    </row>
    <row r="39" spans="2:9" x14ac:dyDescent="0.2">
      <c r="B39" s="34"/>
      <c r="C39" s="4"/>
      <c r="D39" s="4"/>
      <c r="E39" s="4"/>
      <c r="F39" s="4"/>
      <c r="G39" s="4"/>
      <c r="H39" s="4"/>
      <c r="I39" s="33"/>
    </row>
    <row r="40" spans="2:9" x14ac:dyDescent="0.2">
      <c r="B40" s="34"/>
      <c r="C40" s="4"/>
      <c r="D40" s="4"/>
      <c r="E40" s="4"/>
      <c r="F40" s="4"/>
      <c r="G40" s="4"/>
      <c r="H40" s="4"/>
      <c r="I40" s="33"/>
    </row>
    <row r="41" spans="2:9" x14ac:dyDescent="0.2">
      <c r="B41" s="35"/>
      <c r="C41" s="36"/>
      <c r="D41" s="36"/>
      <c r="E41" s="36"/>
      <c r="F41" s="36"/>
      <c r="G41" s="36"/>
      <c r="H41" s="36"/>
      <c r="I41" s="37"/>
    </row>
    <row r="43" spans="2:9" x14ac:dyDescent="0.2">
      <c r="B43" s="1" t="s">
        <v>251</v>
      </c>
    </row>
    <row r="44" spans="2:9" x14ac:dyDescent="0.2">
      <c r="B44" s="1" t="s">
        <v>248</v>
      </c>
    </row>
    <row r="45" spans="2:9" x14ac:dyDescent="0.2">
      <c r="B45" s="1" t="s">
        <v>249</v>
      </c>
    </row>
    <row r="46" spans="2:9" x14ac:dyDescent="0.2">
      <c r="B46" s="1" t="s">
        <v>250</v>
      </c>
    </row>
  </sheetData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581942-1A62-4754-98D6-98A30A25D788}">
  <dimension ref="B2:I41"/>
  <sheetViews>
    <sheetView workbookViewId="0">
      <selection activeCell="K12" sqref="K12"/>
    </sheetView>
  </sheetViews>
  <sheetFormatPr defaultRowHeight="14.25" x14ac:dyDescent="0.2"/>
  <cols>
    <col min="1" max="1" width="3.375" style="1" customWidth="1"/>
    <col min="2" max="2" width="13" style="1" customWidth="1"/>
    <col min="3" max="3" width="19.75" style="1" customWidth="1"/>
    <col min="4" max="4" width="21.5" style="1" customWidth="1"/>
    <col min="5" max="5" width="18.125" style="1" customWidth="1"/>
    <col min="6" max="16384" width="9" style="1"/>
  </cols>
  <sheetData>
    <row r="2" spans="2:9" ht="18" x14ac:dyDescent="0.2">
      <c r="B2" s="21" t="s">
        <v>172</v>
      </c>
    </row>
    <row r="4" spans="2:9" s="26" customFormat="1" ht="18" customHeight="1" x14ac:dyDescent="0.2">
      <c r="B4" s="25" t="s">
        <v>18</v>
      </c>
      <c r="C4" s="25" t="s">
        <v>183</v>
      </c>
      <c r="D4" s="25" t="s">
        <v>17</v>
      </c>
    </row>
    <row r="5" spans="2:9" s="26" customFormat="1" ht="18" customHeight="1" x14ac:dyDescent="0.2">
      <c r="B5" s="27">
        <v>13464</v>
      </c>
      <c r="C5" s="27">
        <v>12000000</v>
      </c>
      <c r="D5" s="28">
        <v>9.5000000000000001E-2</v>
      </c>
    </row>
    <row r="6" spans="2:9" s="26" customFormat="1" ht="18" customHeight="1" x14ac:dyDescent="0.2"/>
    <row r="7" spans="2:9" s="26" customFormat="1" ht="18" customHeight="1" x14ac:dyDescent="0.2">
      <c r="B7" s="29" t="s">
        <v>173</v>
      </c>
      <c r="C7" s="25" t="s">
        <v>183</v>
      </c>
      <c r="D7" s="25" t="s">
        <v>184</v>
      </c>
      <c r="E7" s="25" t="s">
        <v>174</v>
      </c>
    </row>
    <row r="8" spans="2:9" s="26" customFormat="1" ht="18" customHeight="1" x14ac:dyDescent="0.2">
      <c r="B8" s="3" t="s">
        <v>175</v>
      </c>
      <c r="C8" s="27">
        <v>30</v>
      </c>
      <c r="D8" s="27">
        <v>2</v>
      </c>
      <c r="E8" s="27">
        <v>14</v>
      </c>
    </row>
    <row r="9" spans="2:9" s="26" customFormat="1" ht="18" customHeight="1" x14ac:dyDescent="0.2">
      <c r="B9" s="3" t="s">
        <v>176</v>
      </c>
      <c r="C9" s="27">
        <v>15</v>
      </c>
      <c r="D9" s="27">
        <v>0</v>
      </c>
      <c r="E9" s="27">
        <v>2</v>
      </c>
    </row>
    <row r="10" spans="2:9" s="26" customFormat="1" ht="18" customHeight="1" x14ac:dyDescent="0.2">
      <c r="B10" s="3" t="s">
        <v>68</v>
      </c>
      <c r="C10" s="27">
        <v>10</v>
      </c>
      <c r="D10" s="27">
        <v>0</v>
      </c>
      <c r="E10" s="27">
        <v>1</v>
      </c>
    </row>
    <row r="12" spans="2:9" x14ac:dyDescent="0.2">
      <c r="B12" s="2" t="s">
        <v>21</v>
      </c>
      <c r="C12" s="2"/>
    </row>
    <row r="13" spans="2:9" x14ac:dyDescent="0.2">
      <c r="B13" s="5" t="s">
        <v>185</v>
      </c>
      <c r="C13" s="22"/>
      <c r="D13" s="6"/>
      <c r="E13" s="6"/>
      <c r="F13" s="6"/>
      <c r="G13" s="6"/>
      <c r="H13" s="6"/>
      <c r="I13" s="7"/>
    </row>
    <row r="14" spans="2:9" x14ac:dyDescent="0.2">
      <c r="B14" s="8" t="s">
        <v>177</v>
      </c>
      <c r="C14" s="23"/>
      <c r="D14" s="4"/>
      <c r="E14" s="4"/>
      <c r="F14" s="4"/>
      <c r="G14" s="4"/>
      <c r="H14" s="4"/>
      <c r="I14" s="9"/>
    </row>
    <row r="15" spans="2:9" x14ac:dyDescent="0.2">
      <c r="B15" s="8" t="s">
        <v>181</v>
      </c>
      <c r="C15" s="23"/>
      <c r="D15" s="4"/>
      <c r="E15" s="4"/>
      <c r="F15" s="4"/>
      <c r="G15" s="4"/>
      <c r="H15" s="4"/>
      <c r="I15" s="9"/>
    </row>
    <row r="16" spans="2:9" x14ac:dyDescent="0.2">
      <c r="B16" s="8" t="s">
        <v>179</v>
      </c>
      <c r="C16" s="23"/>
      <c r="D16" s="4"/>
      <c r="E16" s="4"/>
      <c r="F16" s="4"/>
      <c r="G16" s="4"/>
      <c r="H16" s="4"/>
      <c r="I16" s="9"/>
    </row>
    <row r="17" spans="2:9" x14ac:dyDescent="0.2">
      <c r="B17" s="8" t="s">
        <v>178</v>
      </c>
      <c r="C17" s="23"/>
      <c r="D17" s="4"/>
      <c r="E17" s="4"/>
      <c r="F17" s="4"/>
      <c r="G17" s="4"/>
      <c r="H17" s="4"/>
      <c r="I17" s="9"/>
    </row>
    <row r="18" spans="2:9" x14ac:dyDescent="0.2">
      <c r="B18" s="8" t="s">
        <v>180</v>
      </c>
      <c r="C18" s="23"/>
      <c r="D18" s="4"/>
      <c r="E18" s="4"/>
      <c r="F18" s="4"/>
      <c r="G18" s="4"/>
      <c r="H18" s="4"/>
      <c r="I18" s="9"/>
    </row>
    <row r="19" spans="2:9" x14ac:dyDescent="0.2">
      <c r="B19" s="8" t="s">
        <v>190</v>
      </c>
      <c r="C19" s="23"/>
      <c r="D19" s="4"/>
      <c r="E19" s="4"/>
      <c r="F19" s="4"/>
      <c r="G19" s="4"/>
      <c r="H19" s="4"/>
      <c r="I19" s="9"/>
    </row>
    <row r="20" spans="2:9" x14ac:dyDescent="0.2">
      <c r="B20" s="8" t="s">
        <v>182</v>
      </c>
      <c r="C20" s="23"/>
      <c r="D20" s="4"/>
      <c r="E20" s="4"/>
      <c r="F20" s="4"/>
      <c r="G20" s="4"/>
      <c r="H20" s="4"/>
      <c r="I20" s="9"/>
    </row>
    <row r="21" spans="2:9" x14ac:dyDescent="0.2">
      <c r="B21" s="8"/>
      <c r="C21" s="23"/>
      <c r="D21" s="4"/>
      <c r="E21" s="4"/>
      <c r="F21" s="4"/>
      <c r="G21" s="4"/>
      <c r="H21" s="4"/>
      <c r="I21" s="9"/>
    </row>
    <row r="22" spans="2:9" x14ac:dyDescent="0.2">
      <c r="B22" s="10"/>
      <c r="C22" s="11"/>
      <c r="D22" s="11"/>
      <c r="E22" s="11"/>
      <c r="F22" s="11"/>
      <c r="G22" s="11"/>
      <c r="H22" s="11"/>
      <c r="I22" s="12"/>
    </row>
    <row r="24" spans="2:9" x14ac:dyDescent="0.2">
      <c r="B24" s="2" t="s">
        <v>19</v>
      </c>
      <c r="C24" s="2"/>
    </row>
    <row r="25" spans="2:9" x14ac:dyDescent="0.2">
      <c r="B25" s="5" t="s">
        <v>186</v>
      </c>
      <c r="C25" s="22"/>
      <c r="D25" s="6"/>
      <c r="E25" s="6"/>
      <c r="F25" s="6"/>
      <c r="G25" s="6"/>
      <c r="H25" s="6"/>
      <c r="I25" s="7"/>
    </row>
    <row r="26" spans="2:9" x14ac:dyDescent="0.2">
      <c r="B26" s="8" t="s">
        <v>188</v>
      </c>
      <c r="C26" s="23"/>
      <c r="D26" s="4"/>
      <c r="E26" s="4"/>
      <c r="F26" s="4"/>
      <c r="G26" s="4"/>
      <c r="H26" s="4"/>
      <c r="I26" s="9"/>
    </row>
    <row r="27" spans="2:9" x14ac:dyDescent="0.2">
      <c r="B27" s="8" t="s">
        <v>187</v>
      </c>
      <c r="C27" s="23"/>
      <c r="D27" s="4"/>
      <c r="E27" s="4"/>
      <c r="F27" s="4"/>
      <c r="G27" s="4"/>
      <c r="H27" s="4"/>
      <c r="I27" s="9"/>
    </row>
    <row r="28" spans="2:9" x14ac:dyDescent="0.2">
      <c r="B28" s="8" t="s">
        <v>189</v>
      </c>
      <c r="C28" s="23"/>
      <c r="D28" s="4"/>
      <c r="E28" s="4"/>
      <c r="F28" s="4"/>
      <c r="G28" s="4"/>
      <c r="H28" s="4"/>
      <c r="I28" s="9"/>
    </row>
    <row r="29" spans="2:9" x14ac:dyDescent="0.2">
      <c r="B29" s="8" t="s">
        <v>195</v>
      </c>
      <c r="C29" s="23"/>
      <c r="D29" s="4"/>
      <c r="E29" s="4"/>
      <c r="F29" s="4"/>
      <c r="G29" s="4"/>
      <c r="H29" s="4"/>
      <c r="I29" s="9"/>
    </row>
    <row r="30" spans="2:9" x14ac:dyDescent="0.2">
      <c r="B30" s="8" t="s">
        <v>193</v>
      </c>
      <c r="C30" s="23"/>
      <c r="D30" s="4"/>
      <c r="E30" s="4"/>
      <c r="F30" s="4"/>
      <c r="G30" s="4"/>
      <c r="H30" s="4"/>
      <c r="I30" s="9"/>
    </row>
    <row r="31" spans="2:9" x14ac:dyDescent="0.2">
      <c r="B31" s="8">
        <v>7</v>
      </c>
      <c r="C31" s="23"/>
      <c r="D31" s="4"/>
      <c r="E31" s="4"/>
      <c r="F31" s="4"/>
      <c r="G31" s="4"/>
      <c r="H31" s="4"/>
      <c r="I31" s="9"/>
    </row>
    <row r="32" spans="2:9" x14ac:dyDescent="0.2">
      <c r="B32" s="13"/>
      <c r="C32" s="24"/>
      <c r="D32" s="11"/>
      <c r="E32" s="11"/>
      <c r="F32" s="11"/>
      <c r="G32" s="11"/>
      <c r="H32" s="11"/>
      <c r="I32" s="12"/>
    </row>
    <row r="34" spans="2:9" x14ac:dyDescent="0.2">
      <c r="B34" s="2" t="s">
        <v>20</v>
      </c>
      <c r="C34" s="2"/>
    </row>
    <row r="35" spans="2:9" x14ac:dyDescent="0.2">
      <c r="B35" s="38" t="s">
        <v>191</v>
      </c>
      <c r="C35" s="39"/>
      <c r="D35" s="30"/>
      <c r="E35" s="30"/>
      <c r="F35" s="30"/>
      <c r="G35" s="30"/>
      <c r="H35" s="30"/>
      <c r="I35" s="31"/>
    </row>
    <row r="36" spans="2:9" x14ac:dyDescent="0.2">
      <c r="B36" s="32" t="s">
        <v>192</v>
      </c>
      <c r="C36" s="23"/>
      <c r="D36" s="4"/>
      <c r="E36" s="4"/>
      <c r="F36" s="4"/>
      <c r="G36" s="4"/>
      <c r="H36" s="4"/>
      <c r="I36" s="33"/>
    </row>
    <row r="37" spans="2:9" x14ac:dyDescent="0.2">
      <c r="B37" s="32" t="s">
        <v>194</v>
      </c>
      <c r="C37" s="23"/>
      <c r="D37" s="4"/>
      <c r="E37" s="4"/>
      <c r="F37" s="4"/>
      <c r="G37" s="4"/>
      <c r="H37" s="4"/>
      <c r="I37" s="33"/>
    </row>
    <row r="38" spans="2:9" x14ac:dyDescent="0.2">
      <c r="B38" s="32"/>
      <c r="C38" s="23"/>
      <c r="D38" s="4"/>
      <c r="E38" s="4"/>
      <c r="F38" s="4"/>
      <c r="G38" s="4"/>
      <c r="H38" s="4"/>
      <c r="I38" s="33"/>
    </row>
    <row r="39" spans="2:9" x14ac:dyDescent="0.2">
      <c r="B39" s="34"/>
      <c r="C39" s="4"/>
      <c r="D39" s="4"/>
      <c r="E39" s="4"/>
      <c r="F39" s="4"/>
      <c r="G39" s="4"/>
      <c r="H39" s="4"/>
      <c r="I39" s="33"/>
    </row>
    <row r="40" spans="2:9" x14ac:dyDescent="0.2">
      <c r="B40" s="34"/>
      <c r="C40" s="4"/>
      <c r="D40" s="4"/>
      <c r="E40" s="4"/>
      <c r="F40" s="4"/>
      <c r="G40" s="4"/>
      <c r="H40" s="4"/>
      <c r="I40" s="33"/>
    </row>
    <row r="41" spans="2:9" x14ac:dyDescent="0.2">
      <c r="B41" s="35"/>
      <c r="C41" s="36"/>
      <c r="D41" s="36"/>
      <c r="E41" s="36"/>
      <c r="F41" s="36"/>
      <c r="G41" s="36"/>
      <c r="H41" s="36"/>
      <c r="I41" s="37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项目跟踪</vt:lpstr>
      <vt:lpstr>周报-21周</vt:lpstr>
      <vt:lpstr>周报-20</vt:lpstr>
      <vt:lpstr>周报-19 </vt:lpstr>
      <vt:lpstr>周报-17周</vt:lpstr>
      <vt:lpstr>周报-16周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</dc:creator>
  <cp:lastModifiedBy>Dptel</cp:lastModifiedBy>
  <dcterms:created xsi:type="dcterms:W3CDTF">2019-02-20T01:58:30Z</dcterms:created>
  <dcterms:modified xsi:type="dcterms:W3CDTF">2019-05-24T12:40:46Z</dcterms:modified>
</cp:coreProperties>
</file>