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Sheet2!$A$1:$G$20</definedName>
  </definedNames>
  <calcPr calcId="124519"/>
</workbook>
</file>

<file path=xl/calcChain.xml><?xml version="1.0" encoding="utf-8"?>
<calcChain xmlns="http://schemas.openxmlformats.org/spreadsheetml/2006/main">
  <c r="C27" i="2"/>
  <c r="C25"/>
  <c r="C26"/>
  <c r="F21"/>
  <c r="C24"/>
  <c r="F3"/>
  <c r="F4"/>
  <c r="F5"/>
  <c r="F6"/>
  <c r="F7"/>
  <c r="F8"/>
  <c r="F9"/>
  <c r="F11"/>
  <c r="F12"/>
  <c r="F13"/>
  <c r="F14"/>
  <c r="F15"/>
  <c r="F16"/>
  <c r="F17"/>
  <c r="F18"/>
  <c r="F19"/>
  <c r="F20"/>
  <c r="F2"/>
</calcChain>
</file>

<file path=xl/sharedStrings.xml><?xml version="1.0" encoding="utf-8"?>
<sst xmlns="http://schemas.openxmlformats.org/spreadsheetml/2006/main" count="112" uniqueCount="96">
  <si>
    <t>品号</t>
    <phoneticPr fontId="1" type="noConversion"/>
  </si>
  <si>
    <t>数量</t>
    <phoneticPr fontId="1" type="noConversion"/>
  </si>
  <si>
    <t>生产周期</t>
    <phoneticPr fontId="1" type="noConversion"/>
  </si>
  <si>
    <t>供应商</t>
    <phoneticPr fontId="1" type="noConversion"/>
  </si>
  <si>
    <t>超期周期</t>
    <phoneticPr fontId="1" type="noConversion"/>
  </si>
  <si>
    <t>用于产品</t>
    <phoneticPr fontId="1" type="noConversion"/>
  </si>
  <si>
    <t>客户订单号</t>
    <phoneticPr fontId="1" type="noConversion"/>
  </si>
  <si>
    <t>业务员</t>
    <phoneticPr fontId="1" type="noConversion"/>
  </si>
  <si>
    <t>CA1811751D1</t>
  </si>
  <si>
    <t>S11201804203</t>
  </si>
  <si>
    <t>A127</t>
  </si>
  <si>
    <t>CM65A-D129-10.00MHz</t>
  </si>
  <si>
    <t>21周</t>
    <phoneticPr fontId="1" type="noConversion"/>
  </si>
  <si>
    <t>弘凌电子</t>
  </si>
  <si>
    <t>弘凌电子</t>
    <phoneticPr fontId="1" type="noConversion"/>
  </si>
  <si>
    <t>LS47C05122</t>
  </si>
  <si>
    <t>S11201803216</t>
  </si>
  <si>
    <t>G024</t>
  </si>
  <si>
    <t>O23L-M326-32.768MHz-A</t>
  </si>
  <si>
    <t>23周</t>
    <phoneticPr fontId="1" type="noConversion"/>
  </si>
  <si>
    <t>TEMP928 </t>
  </si>
  <si>
    <t>  10000</t>
  </si>
  <si>
    <t>20周</t>
    <phoneticPr fontId="1" type="noConversion"/>
  </si>
  <si>
    <t>S11201803213</t>
  </si>
  <si>
    <t>E063</t>
  </si>
  <si>
    <t>RM7803SZ101</t>
  </si>
  <si>
    <t>九协电子</t>
    <phoneticPr fontId="1" type="noConversion"/>
  </si>
  <si>
    <t>  1651 </t>
  </si>
  <si>
    <t>U842012823</t>
  </si>
  <si>
    <t>品号</t>
    <phoneticPr fontId="1" type="noConversion"/>
  </si>
  <si>
    <t>品名</t>
    <phoneticPr fontId="1" type="noConversion"/>
  </si>
  <si>
    <t>规格</t>
    <phoneticPr fontId="1" type="noConversion"/>
  </si>
  <si>
    <t xml:space="preserve">请购数量 </t>
    <phoneticPr fontId="1" type="noConversion"/>
  </si>
  <si>
    <t>请购部门</t>
    <phoneticPr fontId="1" type="noConversion"/>
  </si>
  <si>
    <t>IC，MAX4201EUK+T，PBF</t>
  </si>
  <si>
    <t>封装：SOT23-5</t>
  </si>
  <si>
    <t>25位时钟模块测试控制板/40PCS</t>
  </si>
  <si>
    <t>林锡坚用于新版网关</t>
  </si>
  <si>
    <t>工作温度:-40~125℃</t>
  </si>
  <si>
    <t>电感,SPM5012T-2R2MHz</t>
  </si>
  <si>
    <t>TEMP689</t>
  </si>
  <si>
    <t>RDTEMP1357</t>
    <phoneticPr fontId="1" type="noConversion"/>
  </si>
  <si>
    <t>电源芯片,ADP7118AUJZ-R7</t>
  </si>
  <si>
    <t>厂家：ADI</t>
  </si>
  <si>
    <t>时钟部陈健请购用于UT项目</t>
  </si>
  <si>
    <t>SX1278</t>
  </si>
  <si>
    <t>射频收发器</t>
  </si>
  <si>
    <t>用于射频重点项目产品</t>
  </si>
  <si>
    <t>STM32L051K8U6</t>
  </si>
  <si>
    <t>UFQFPN 32</t>
  </si>
  <si>
    <t>RDTEMP1366</t>
  </si>
  <si>
    <t>平衡器，HHM1515B2</t>
  </si>
  <si>
    <t>880-960MHz，2.0*1.25mm</t>
  </si>
  <si>
    <t>林锡坚请购用于LoRa网关</t>
  </si>
  <si>
    <t>RDTEMP1367</t>
  </si>
  <si>
    <t>平衡器，HHM1524B4</t>
  </si>
  <si>
    <t>824-894MHz，2.0*1.25mm</t>
  </si>
  <si>
    <t>RDTEMP1368</t>
  </si>
  <si>
    <t>滤波器，B398713440U410</t>
  </si>
  <si>
    <t>B398713440U410</t>
  </si>
  <si>
    <t>RDTEMP1032</t>
  </si>
  <si>
    <t>RFPA0133TR7</t>
  </si>
  <si>
    <t>MLPQ16 3X3mm</t>
  </si>
  <si>
    <t>RDTEMP1300</t>
  </si>
  <si>
    <t>IC,LP2987IMMX-3.3 封装VSSO，厂商:TI</t>
  </si>
  <si>
    <t>RDTEMP1053</t>
  </si>
  <si>
    <t>H1102，Transformer</t>
  </si>
  <si>
    <t>SOP16</t>
  </si>
  <si>
    <t>TD720010805220</t>
  </si>
  <si>
    <t>表贴发光二极管,PBF</t>
  </si>
  <si>
    <t>0805/绿色</t>
  </si>
  <si>
    <t>U034852880</t>
  </si>
  <si>
    <t>IC SP3485EN PBF</t>
  </si>
  <si>
    <t>张欢请购用于25位保持测试系统</t>
  </si>
  <si>
    <t>U320032141</t>
  </si>
  <si>
    <t>IC,ULN2003/SOP16,  PBF</t>
  </si>
  <si>
    <t>U345332201</t>
  </si>
  <si>
    <t>LDO,TPS7A4533DCQR,PBF</t>
  </si>
  <si>
    <t>封装:SOT-223</t>
  </si>
  <si>
    <t>生产张欢请购用于25位测试板.xls</t>
  </si>
  <si>
    <t>QT0000000172</t>
  </si>
  <si>
    <t>74HC244/DIP20</t>
  </si>
  <si>
    <t>TEMP797</t>
  </si>
  <si>
    <t>DS26C31TMHz</t>
  </si>
  <si>
    <t>单价</t>
    <phoneticPr fontId="1" type="noConversion"/>
  </si>
  <si>
    <t>0.035</t>
    <phoneticPr fontId="1" type="noConversion"/>
  </si>
  <si>
    <t>物联网事业部金额为378.5元</t>
    <phoneticPr fontId="1" type="noConversion"/>
  </si>
  <si>
    <t>时钟部陈健请购用于UT项目</t>
    <phoneticPr fontId="1" type="noConversion"/>
  </si>
  <si>
    <t>生产部金额为：363.1元</t>
    <phoneticPr fontId="1" type="noConversion"/>
  </si>
  <si>
    <t>林锡坚用于新版网关</t>
    <phoneticPr fontId="1" type="noConversion"/>
  </si>
  <si>
    <t>U8SX1272001</t>
    <phoneticPr fontId="1" type="noConversion"/>
  </si>
  <si>
    <t>RDTEMP1186</t>
    <phoneticPr fontId="1" type="noConversion"/>
  </si>
  <si>
    <t>时钟事业部金额为：4644</t>
    <phoneticPr fontId="1" type="noConversion"/>
  </si>
  <si>
    <t>用于射频重点项目产品</t>
    <phoneticPr fontId="1" type="noConversion"/>
  </si>
  <si>
    <t xml:space="preserve">总金额 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</si>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</sst>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49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0" borderId="0" xfId="0" applyFont="1" applyFill="1">
      <alignment vertical="center"/>
    </xf>
    <xf numFmtId="176" fontId="0" fillId="0" borderId="1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F14" sqref="F14"/>
    </sheetView>
  </sheetViews>
  <sheetFormatPr defaultRowHeight="13.5"/>
  <cols>
    <col min="1" max="1" width="15.5" style="3" bestFit="1" customWidth="1"/>
    <col min="2" max="2" width="10.75" style="3" bestFit="1" customWidth="1"/>
    <col min="3" max="3" width="9" style="3" bestFit="1" customWidth="1"/>
    <col min="4" max="5" width="9" style="3"/>
    <col min="6" max="6" width="31.625" style="3" bestFit="1" customWidth="1"/>
    <col min="7" max="7" width="19.125" style="3" bestFit="1" customWidth="1"/>
    <col min="8" max="8" width="7.5" style="3" bestFit="1" customWidth="1"/>
    <col min="9" max="16384" width="9" style="3"/>
  </cols>
  <sheetData>
    <row r="1" spans="1:8" ht="23.25" customHeight="1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6.5">
      <c r="A2" s="4" t="s">
        <v>8</v>
      </c>
      <c r="B2" s="2">
        <v>10000</v>
      </c>
      <c r="C2" s="2" t="s">
        <v>14</v>
      </c>
      <c r="D2" s="2">
        <v>1703</v>
      </c>
      <c r="E2" s="2" t="s">
        <v>12</v>
      </c>
      <c r="F2" s="4" t="s">
        <v>11</v>
      </c>
      <c r="G2" s="1" t="s">
        <v>9</v>
      </c>
      <c r="H2" s="4" t="s">
        <v>10</v>
      </c>
    </row>
    <row r="3" spans="1:8" ht="16.5">
      <c r="A3" s="4" t="s">
        <v>15</v>
      </c>
      <c r="B3" s="4">
        <v>4000</v>
      </c>
      <c r="C3" s="2" t="s">
        <v>26</v>
      </c>
      <c r="D3" s="5" t="s">
        <v>27</v>
      </c>
      <c r="E3" s="2" t="s">
        <v>19</v>
      </c>
      <c r="F3" s="1" t="s">
        <v>18</v>
      </c>
      <c r="G3" s="4" t="s">
        <v>16</v>
      </c>
      <c r="H3" s="1" t="s">
        <v>17</v>
      </c>
    </row>
    <row r="4" spans="1:8" ht="16.5">
      <c r="A4" s="4" t="s">
        <v>20</v>
      </c>
      <c r="B4" s="4" t="s">
        <v>21</v>
      </c>
      <c r="C4" s="2" t="s">
        <v>13</v>
      </c>
      <c r="D4" s="2">
        <v>1704</v>
      </c>
      <c r="E4" s="2" t="s">
        <v>22</v>
      </c>
      <c r="F4" s="4" t="s">
        <v>25</v>
      </c>
      <c r="G4" s="1" t="s">
        <v>23</v>
      </c>
      <c r="H4" s="1" t="s">
        <v>24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C27" sqref="C27"/>
    </sheetView>
  </sheetViews>
  <sheetFormatPr defaultColWidth="17.375" defaultRowHeight="13.5"/>
  <cols>
    <col min="2" max="2" width="33.875" style="8" customWidth="1"/>
    <col min="4" max="4" width="17.375" style="6"/>
    <col min="5" max="5" width="6.5" bestFit="1" customWidth="1"/>
    <col min="6" max="6" width="9.75" style="7" customWidth="1"/>
    <col min="7" max="7" width="32.125" bestFit="1" customWidth="1"/>
  </cols>
  <sheetData>
    <row r="1" spans="1:7">
      <c r="A1" s="9" t="s">
        <v>29</v>
      </c>
      <c r="B1" s="10" t="s">
        <v>30</v>
      </c>
      <c r="C1" s="9" t="s">
        <v>31</v>
      </c>
      <c r="D1" s="11" t="s">
        <v>32</v>
      </c>
      <c r="E1" s="9" t="s">
        <v>84</v>
      </c>
      <c r="F1" s="12" t="s">
        <v>94</v>
      </c>
      <c r="G1" s="9" t="s">
        <v>33</v>
      </c>
    </row>
    <row r="2" spans="1:7">
      <c r="A2" s="9" t="s">
        <v>28</v>
      </c>
      <c r="B2" s="10" t="s">
        <v>34</v>
      </c>
      <c r="C2" s="9" t="s">
        <v>35</v>
      </c>
      <c r="D2" s="11">
        <v>320</v>
      </c>
      <c r="E2" s="9">
        <v>12</v>
      </c>
      <c r="F2" s="16">
        <f t="shared" ref="F2:F9" si="0">E2*D2</f>
        <v>3840</v>
      </c>
      <c r="G2" s="9" t="s">
        <v>36</v>
      </c>
    </row>
    <row r="3" spans="1:7">
      <c r="A3" s="9" t="s">
        <v>40</v>
      </c>
      <c r="B3" s="10" t="s">
        <v>39</v>
      </c>
      <c r="C3" s="9" t="s">
        <v>38</v>
      </c>
      <c r="D3" s="11">
        <v>10</v>
      </c>
      <c r="E3" s="9">
        <v>10</v>
      </c>
      <c r="F3" s="14">
        <f t="shared" si="0"/>
        <v>100</v>
      </c>
      <c r="G3" s="9" t="s">
        <v>89</v>
      </c>
    </row>
    <row r="4" spans="1:7" ht="13.5" customHeight="1">
      <c r="A4" s="9" t="s">
        <v>41</v>
      </c>
      <c r="B4" s="10" t="s">
        <v>42</v>
      </c>
      <c r="C4" s="9" t="s">
        <v>43</v>
      </c>
      <c r="D4" s="11">
        <v>30</v>
      </c>
      <c r="E4" s="9">
        <v>16</v>
      </c>
      <c r="F4" s="13">
        <f t="shared" si="0"/>
        <v>480</v>
      </c>
      <c r="G4" s="9" t="s">
        <v>87</v>
      </c>
    </row>
    <row r="5" spans="1:7" ht="13.5" customHeight="1">
      <c r="A5" s="9" t="s">
        <v>90</v>
      </c>
      <c r="B5" s="10" t="s">
        <v>45</v>
      </c>
      <c r="C5" s="9" t="s">
        <v>46</v>
      </c>
      <c r="D5" s="11">
        <v>220</v>
      </c>
      <c r="E5" s="9">
        <v>15</v>
      </c>
      <c r="F5" s="14">
        <f t="shared" si="0"/>
        <v>3300</v>
      </c>
      <c r="G5" s="9" t="s">
        <v>93</v>
      </c>
    </row>
    <row r="6" spans="1:7" ht="13.5" customHeight="1">
      <c r="A6" s="9" t="s">
        <v>91</v>
      </c>
      <c r="B6" s="10" t="s">
        <v>48</v>
      </c>
      <c r="C6" s="9" t="s">
        <v>49</v>
      </c>
      <c r="D6" s="11">
        <v>220</v>
      </c>
      <c r="E6" s="9">
        <v>15</v>
      </c>
      <c r="F6" s="14">
        <f t="shared" si="0"/>
        <v>3300</v>
      </c>
      <c r="G6" s="9" t="s">
        <v>47</v>
      </c>
    </row>
    <row r="7" spans="1:7">
      <c r="A7" s="9" t="s">
        <v>50</v>
      </c>
      <c r="B7" s="10" t="s">
        <v>51</v>
      </c>
      <c r="C7" s="9" t="s">
        <v>52</v>
      </c>
      <c r="D7" s="11">
        <v>2</v>
      </c>
      <c r="E7" s="9">
        <v>5</v>
      </c>
      <c r="F7" s="14">
        <f t="shared" si="0"/>
        <v>10</v>
      </c>
      <c r="G7" s="9" t="s">
        <v>53</v>
      </c>
    </row>
    <row r="8" spans="1:7">
      <c r="A8" s="9" t="s">
        <v>54</v>
      </c>
      <c r="B8" s="10" t="s">
        <v>55</v>
      </c>
      <c r="C8" s="9" t="s">
        <v>56</v>
      </c>
      <c r="D8" s="11">
        <v>2</v>
      </c>
      <c r="E8" s="9">
        <v>10</v>
      </c>
      <c r="F8" s="14">
        <f t="shared" si="0"/>
        <v>20</v>
      </c>
      <c r="G8" s="9" t="s">
        <v>53</v>
      </c>
    </row>
    <row r="9" spans="1:7">
      <c r="A9" s="9" t="s">
        <v>57</v>
      </c>
      <c r="B9" s="10" t="s">
        <v>58</v>
      </c>
      <c r="C9" s="9" t="s">
        <v>59</v>
      </c>
      <c r="D9" s="11">
        <v>6</v>
      </c>
      <c r="E9" s="9">
        <v>24</v>
      </c>
      <c r="F9" s="14">
        <f t="shared" si="0"/>
        <v>144</v>
      </c>
      <c r="G9" s="9" t="s">
        <v>53</v>
      </c>
    </row>
    <row r="10" spans="1:7" ht="13.5" customHeight="1">
      <c r="A10" s="9"/>
      <c r="B10" s="10"/>
      <c r="C10" s="9"/>
      <c r="D10" s="11"/>
      <c r="E10" s="9"/>
      <c r="F10" s="12"/>
      <c r="G10" s="9"/>
    </row>
    <row r="11" spans="1:7">
      <c r="A11" s="9" t="s">
        <v>60</v>
      </c>
      <c r="B11" s="10" t="s">
        <v>61</v>
      </c>
      <c r="C11" s="9" t="s">
        <v>62</v>
      </c>
      <c r="D11" s="11">
        <v>5</v>
      </c>
      <c r="E11" s="9">
        <v>18</v>
      </c>
      <c r="F11" s="14">
        <f t="shared" ref="F11:F20" si="1">E11*D11</f>
        <v>90</v>
      </c>
      <c r="G11" s="9" t="s">
        <v>37</v>
      </c>
    </row>
    <row r="12" spans="1:7" ht="13.5" customHeight="1">
      <c r="A12" s="9" t="s">
        <v>63</v>
      </c>
      <c r="B12" s="10" t="s">
        <v>64</v>
      </c>
      <c r="C12" s="9" t="s">
        <v>64</v>
      </c>
      <c r="D12" s="11">
        <v>2</v>
      </c>
      <c r="E12" s="9">
        <v>7</v>
      </c>
      <c r="F12" s="13">
        <f t="shared" si="1"/>
        <v>14</v>
      </c>
      <c r="G12" s="9" t="s">
        <v>44</v>
      </c>
    </row>
    <row r="13" spans="1:7">
      <c r="A13" s="9" t="s">
        <v>65</v>
      </c>
      <c r="B13" s="10" t="s">
        <v>66</v>
      </c>
      <c r="C13" s="9" t="s">
        <v>67</v>
      </c>
      <c r="D13" s="11">
        <v>10</v>
      </c>
      <c r="E13" s="9">
        <v>2</v>
      </c>
      <c r="F13" s="14">
        <f t="shared" si="1"/>
        <v>20</v>
      </c>
      <c r="G13" s="9" t="s">
        <v>37</v>
      </c>
    </row>
    <row r="14" spans="1:7">
      <c r="A14" s="9" t="s">
        <v>68</v>
      </c>
      <c r="B14" s="10" t="s">
        <v>69</v>
      </c>
      <c r="C14" s="9" t="s">
        <v>70</v>
      </c>
      <c r="D14" s="11">
        <v>100</v>
      </c>
      <c r="E14" s="15" t="s">
        <v>85</v>
      </c>
      <c r="F14" s="14">
        <f t="shared" si="1"/>
        <v>3.5000000000000004</v>
      </c>
      <c r="G14" s="9" t="s">
        <v>37</v>
      </c>
    </row>
    <row r="15" spans="1:7">
      <c r="A15" s="9" t="s">
        <v>71</v>
      </c>
      <c r="B15" s="10" t="s">
        <v>72</v>
      </c>
      <c r="C15" s="9" t="s">
        <v>72</v>
      </c>
      <c r="D15" s="11">
        <v>32</v>
      </c>
      <c r="E15" s="9">
        <v>3.3</v>
      </c>
      <c r="F15" s="16">
        <f t="shared" si="1"/>
        <v>105.6</v>
      </c>
      <c r="G15" s="9" t="s">
        <v>73</v>
      </c>
    </row>
    <row r="16" spans="1:7">
      <c r="A16" s="9" t="s">
        <v>74</v>
      </c>
      <c r="B16" s="10" t="s">
        <v>75</v>
      </c>
      <c r="C16" s="9" t="s">
        <v>75</v>
      </c>
      <c r="D16" s="11">
        <v>200</v>
      </c>
      <c r="E16" s="9">
        <v>1.1000000000000001</v>
      </c>
      <c r="F16" s="16">
        <f t="shared" si="1"/>
        <v>220.00000000000003</v>
      </c>
      <c r="G16" s="9" t="s">
        <v>73</v>
      </c>
    </row>
    <row r="17" spans="1:7" ht="13.5" customHeight="1">
      <c r="A17" s="9" t="s">
        <v>76</v>
      </c>
      <c r="B17" s="10" t="s">
        <v>77</v>
      </c>
      <c r="C17" s="9" t="s">
        <v>78</v>
      </c>
      <c r="D17" s="11">
        <v>10</v>
      </c>
      <c r="E17" s="9">
        <v>6.8</v>
      </c>
      <c r="F17" s="16">
        <f t="shared" si="1"/>
        <v>68</v>
      </c>
      <c r="G17" s="9" t="s">
        <v>79</v>
      </c>
    </row>
    <row r="18" spans="1:7">
      <c r="A18" s="9" t="s">
        <v>80</v>
      </c>
      <c r="B18" s="10" t="s">
        <v>81</v>
      </c>
      <c r="C18" s="9" t="s">
        <v>81</v>
      </c>
      <c r="D18" s="11">
        <v>25</v>
      </c>
      <c r="E18" s="9">
        <v>1.5</v>
      </c>
      <c r="F18" s="16">
        <f t="shared" si="1"/>
        <v>37.5</v>
      </c>
      <c r="G18" s="9" t="s">
        <v>73</v>
      </c>
    </row>
    <row r="19" spans="1:7">
      <c r="A19" s="9" t="s">
        <v>63</v>
      </c>
      <c r="B19" s="10" t="s">
        <v>64</v>
      </c>
      <c r="C19" s="9" t="s">
        <v>64</v>
      </c>
      <c r="D19" s="11">
        <v>25</v>
      </c>
      <c r="E19" s="9">
        <v>7</v>
      </c>
      <c r="F19" s="13">
        <f t="shared" si="1"/>
        <v>175</v>
      </c>
      <c r="G19" s="9" t="s">
        <v>44</v>
      </c>
    </row>
    <row r="20" spans="1:7">
      <c r="A20" s="9" t="s">
        <v>82</v>
      </c>
      <c r="B20" s="10" t="s">
        <v>83</v>
      </c>
      <c r="C20" s="9" t="s">
        <v>83</v>
      </c>
      <c r="D20" s="11">
        <v>15</v>
      </c>
      <c r="E20" s="9">
        <v>9</v>
      </c>
      <c r="F20" s="13">
        <f t="shared" si="1"/>
        <v>135</v>
      </c>
      <c r="G20" s="9" t="s">
        <v>44</v>
      </c>
    </row>
    <row r="21" spans="1:7">
      <c r="F21" s="20">
        <f>SUM(F2:F20)</f>
        <v>12062.6</v>
      </c>
    </row>
    <row r="24" spans="1:7">
      <c r="B24" s="10" t="s">
        <v>86</v>
      </c>
      <c r="C24" s="17">
        <f>F3+F5+F6+F7+F8+F9+F11+F13+F14</f>
        <v>6987.5</v>
      </c>
    </row>
    <row r="25" spans="1:7">
      <c r="B25" s="10" t="s">
        <v>88</v>
      </c>
      <c r="C25" s="18">
        <f>F15+F16+F17+F18+F2</f>
        <v>4271.1000000000004</v>
      </c>
    </row>
    <row r="26" spans="1:7">
      <c r="B26" s="10" t="s">
        <v>92</v>
      </c>
      <c r="C26" s="19">
        <f>F4+F12+F19+F20</f>
        <v>804</v>
      </c>
    </row>
    <row r="27" spans="1:7">
      <c r="B27" s="10" t="s">
        <v>95</v>
      </c>
      <c r="C27" s="21">
        <f>SUM(C24:C26)</f>
        <v>12062.6</v>
      </c>
    </row>
  </sheetData>
  <autoFilter ref="A1:G20"/>
  <phoneticPr fontId="1" type="noConversion"/>
  <pageMargins left="0.24" right="0.61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2018-05-25T03:07:02Z</dcterms:modified>
</cp:coreProperties>
</file>