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5895" windowHeight="1920" activeTab="1"/>
  </bookViews>
  <sheets>
    <sheet name="Sheet1" sheetId="2" r:id="rId1"/>
    <sheet name="Sheet2" sheetId="3" r:id="rId2"/>
  </sheets>
  <calcPr calcId="124519"/>
</workbook>
</file>

<file path=xl/calcChain.xml><?xml version="1.0" encoding="utf-8"?>
<calcChain xmlns="http://schemas.openxmlformats.org/spreadsheetml/2006/main">
  <c r="I10" i="3"/>
  <c r="I3"/>
  <c r="I2"/>
  <c r="D12"/>
  <c r="L19" i="2"/>
  <c r="L18"/>
  <c r="I17"/>
  <c r="I20"/>
  <c r="J20" s="1"/>
  <c r="H10"/>
  <c r="I10" s="1"/>
  <c r="O17"/>
  <c r="O9"/>
  <c r="L5"/>
  <c r="L6"/>
  <c r="L7"/>
  <c r="L8"/>
  <c r="L9"/>
  <c r="L10"/>
  <c r="L11"/>
  <c r="L12"/>
  <c r="L13"/>
  <c r="L4"/>
  <c r="L17" s="1"/>
  <c r="I5"/>
  <c r="I6"/>
  <c r="I7"/>
  <c r="I8"/>
  <c r="I9"/>
  <c r="I11"/>
  <c r="I12"/>
  <c r="I13"/>
  <c r="I4"/>
  <c r="F17"/>
  <c r="F5"/>
  <c r="F6"/>
  <c r="F7"/>
  <c r="F8"/>
  <c r="F9"/>
  <c r="F10"/>
  <c r="F11"/>
  <c r="F12"/>
  <c r="F13"/>
  <c r="F4"/>
  <c r="P17" l="1"/>
</calcChain>
</file>

<file path=xl/sharedStrings.xml><?xml version="1.0" encoding="utf-8"?>
<sst xmlns="http://schemas.openxmlformats.org/spreadsheetml/2006/main" count="109" uniqueCount="90">
  <si>
    <t>材料品号</t>
  </si>
  <si>
    <t>TI，单片机MSP430F5310IRGCR,PBF</t>
  </si>
  <si>
    <t>品名</t>
  </si>
  <si>
    <t>SOT-223</t>
  </si>
  <si>
    <t>规格</t>
  </si>
  <si>
    <t>VQFN</t>
  </si>
  <si>
    <t>SOT-23</t>
  </si>
  <si>
    <t>DPAK-3</t>
  </si>
  <si>
    <t>3.3V/SOT-23</t>
  </si>
  <si>
    <t>SC-70</t>
  </si>
  <si>
    <t>稳压管,MMBZ5226BLT1G,3.3V/SOT-23 PBF</t>
  </si>
  <si>
    <t>MicroFET 2*2</t>
  </si>
  <si>
    <t>DPKA-3</t>
  </si>
  <si>
    <t>SC70</t>
  </si>
  <si>
    <t>得捷价格</t>
    <phoneticPr fontId="3" type="noConversion"/>
  </si>
  <si>
    <t>三极管，MJD112-1G/DPAK-3  PBF</t>
    <phoneticPr fontId="3" type="noConversion"/>
  </si>
  <si>
    <t>三极管，MJD117-1G/DPAK-3,PBF</t>
    <phoneticPr fontId="3" type="noConversion"/>
  </si>
  <si>
    <t>TI，LDO,TPS7A4501DCQR,PBF</t>
    <phoneticPr fontId="3" type="noConversion"/>
  </si>
  <si>
    <t>TI，SN74AHC1G04DCKR,PBF</t>
    <phoneticPr fontId="3" type="noConversion"/>
  </si>
  <si>
    <t>TI，LM7321MF,PBF</t>
    <phoneticPr fontId="3" type="noConversion"/>
  </si>
  <si>
    <t>TI，NS LMV611MG/SC-70,PBF</t>
    <phoneticPr fontId="3" type="noConversion"/>
  </si>
  <si>
    <t>PT7C4511WEX</t>
    <phoneticPr fontId="3" type="noConversion"/>
  </si>
  <si>
    <t>e.络盟</t>
    <phoneticPr fontId="3" type="noConversion"/>
  </si>
  <si>
    <t>备注</t>
    <phoneticPr fontId="3" type="noConversion"/>
  </si>
  <si>
    <t>最小订单量39K，单价0.084，年用6-9K，每次都是买现货</t>
    <phoneticPr fontId="3" type="noConversion"/>
  </si>
  <si>
    <t>MOS,FDMA530PZ,PBF</t>
    <phoneticPr fontId="3" type="noConversion"/>
  </si>
  <si>
    <t>正常采购单价</t>
    <phoneticPr fontId="3" type="noConversion"/>
  </si>
  <si>
    <t>正常采购金额</t>
    <phoneticPr fontId="3" type="noConversion"/>
  </si>
  <si>
    <t>现货</t>
    <phoneticPr fontId="3" type="noConversion"/>
  </si>
  <si>
    <t>正常采购</t>
    <phoneticPr fontId="3" type="noConversion"/>
  </si>
  <si>
    <t>数量</t>
    <phoneticPr fontId="3" type="noConversion"/>
  </si>
  <si>
    <t>金额</t>
    <phoneticPr fontId="3" type="noConversion"/>
  </si>
  <si>
    <t>缺料数量</t>
    <phoneticPr fontId="3" type="noConversion"/>
  </si>
  <si>
    <t>贸泽价格</t>
    <phoneticPr fontId="3" type="noConversion"/>
  </si>
  <si>
    <t>贸泽</t>
    <phoneticPr fontId="3" type="noConversion"/>
  </si>
  <si>
    <t>得捷</t>
    <phoneticPr fontId="3" type="noConversion"/>
  </si>
  <si>
    <t>贸泽+得捷可满足缺料</t>
    <phoneticPr fontId="3" type="noConversion"/>
  </si>
  <si>
    <t>贸泽可满足缺料</t>
    <phoneticPr fontId="3" type="noConversion"/>
  </si>
  <si>
    <t>得捷可满足缺料</t>
    <phoneticPr fontId="3" type="noConversion"/>
  </si>
  <si>
    <t>e.络盟可满足缺料。e.络盟是ON的正规代理，官网可查询到。</t>
    <phoneticPr fontId="3" type="noConversion"/>
  </si>
  <si>
    <t>金额：</t>
    <phoneticPr fontId="3" type="noConversion"/>
  </si>
  <si>
    <t>余下缺料还在跟昴泽确认库存状况</t>
    <phoneticPr fontId="3" type="noConversion"/>
  </si>
  <si>
    <t>TT2D112152</t>
    <phoneticPr fontId="3" type="noConversion"/>
  </si>
  <si>
    <t>TT2D117152</t>
    <phoneticPr fontId="3" type="noConversion"/>
  </si>
  <si>
    <t>U345012201</t>
    <phoneticPr fontId="3" type="noConversion"/>
  </si>
  <si>
    <t>U474AHC2221</t>
    <phoneticPr fontId="3" type="noConversion"/>
  </si>
  <si>
    <t>U713673211</t>
    <phoneticPr fontId="3" type="noConversion"/>
  </si>
  <si>
    <t>U7530P228</t>
    <phoneticPr fontId="3" type="noConversion"/>
  </si>
  <si>
    <t>U7611MG2231</t>
    <phoneticPr fontId="3" type="noConversion"/>
  </si>
  <si>
    <t>U0451120001</t>
    <phoneticPr fontId="3" type="noConversion"/>
  </si>
  <si>
    <t>UA5310F222</t>
    <phoneticPr fontId="3" type="noConversion"/>
  </si>
  <si>
    <t>TD633A1202</t>
    <phoneticPr fontId="3" type="noConversion"/>
  </si>
  <si>
    <t>CA1811751D1</t>
    <phoneticPr fontId="8" type="noConversion"/>
  </si>
  <si>
    <t>CA27007510</t>
  </si>
  <si>
    <t>CA39A07510A</t>
  </si>
  <si>
    <t>muRata,GRM1555C1H181JA01D；TDK,C1005COG1H181J,PBF</t>
  </si>
  <si>
    <r>
      <t>muRata,GRM1555C1H270JA01D</t>
    </r>
    <r>
      <rPr>
        <sz val="8"/>
        <rFont val="宋体"/>
        <family val="3"/>
        <charset val="134"/>
      </rPr>
      <t>；</t>
    </r>
    <r>
      <rPr>
        <sz val="8"/>
        <rFont val="MS Sans Serif"/>
        <charset val="1"/>
      </rPr>
      <t>TDK,C1005COG1H270JT,PBF</t>
    </r>
    <phoneticPr fontId="8" type="noConversion"/>
  </si>
  <si>
    <t>muRata,GRM1555C1H3R9CA01D；TDK,C1005C0G1H3R9CT,PBF</t>
  </si>
  <si>
    <t>181/0402/50V/J  TDK</t>
  </si>
  <si>
    <t>270/0402/50V/J</t>
  </si>
  <si>
    <t>3.9PF/±5%/0402/50V/TDK</t>
  </si>
  <si>
    <t>品号</t>
  </si>
  <si>
    <t>采购日期</t>
  </si>
  <si>
    <t>未交数量</t>
  </si>
  <si>
    <t>单价</t>
  </si>
  <si>
    <t>库存情况</t>
  </si>
  <si>
    <t>大普确认</t>
  </si>
  <si>
    <t>GRM188R71C105KE15D</t>
  </si>
  <si>
    <t>香港仓有库存</t>
  </si>
  <si>
    <t>先提84k</t>
  </si>
  <si>
    <t>GRM155R71H104KE14D</t>
  </si>
  <si>
    <t>有库存</t>
  </si>
  <si>
    <t>先提90k</t>
  </si>
  <si>
    <t>GRM1555C1H101JA01D</t>
  </si>
  <si>
    <t>提货</t>
  </si>
  <si>
    <t>GRM1555C1H200JA01D</t>
  </si>
  <si>
    <t>GRM1555C1H121JA01D</t>
  </si>
  <si>
    <t>GRM0335C1H560JA01D</t>
  </si>
  <si>
    <t>GRM1555C1H560JA01D</t>
  </si>
  <si>
    <t>GRM155C81A105KA12D</t>
  </si>
  <si>
    <t>40K库存</t>
  </si>
  <si>
    <t>先提40k</t>
  </si>
  <si>
    <t>CA10504620</t>
    <phoneticPr fontId="3" type="noConversion"/>
  </si>
  <si>
    <t>CA1045761D1</t>
    <phoneticPr fontId="3" type="noConversion"/>
  </si>
  <si>
    <t>CA10107510</t>
    <phoneticPr fontId="3" type="noConversion"/>
  </si>
  <si>
    <t>CA2001751D1</t>
    <phoneticPr fontId="3" type="noConversion"/>
  </si>
  <si>
    <t>CA1211751D1</t>
    <phoneticPr fontId="3" type="noConversion"/>
  </si>
  <si>
    <t>CA560045D0</t>
    <phoneticPr fontId="3" type="noConversion"/>
  </si>
  <si>
    <t>CA56004620</t>
    <phoneticPr fontId="3" type="noConversion"/>
  </si>
  <si>
    <t>CA1056361D1</t>
    <phoneticPr fontId="3" type="noConversion"/>
  </si>
</sst>
</file>

<file path=xl/styles.xml><?xml version="1.0" encoding="utf-8"?>
<styleSheet xmlns="http://schemas.openxmlformats.org/spreadsheetml/2006/main">
  <numFmts count="3">
    <numFmt numFmtId="176" formatCode="0.00000_);\(0.00000\)"/>
    <numFmt numFmtId="177" formatCode="0.00_);\(0.00\)"/>
    <numFmt numFmtId="178" formatCode="0.00_ "/>
  </numFmts>
  <fonts count="10">
    <font>
      <sz val="11"/>
      <color theme="1"/>
      <name val="等线"/>
      <family val="2"/>
      <scheme val="minor"/>
    </font>
    <font>
      <sz val="9"/>
      <color rgb="FF000000"/>
      <name val="微软雅黑"/>
      <family val="2"/>
      <charset val="134"/>
    </font>
    <font>
      <sz val="9"/>
      <color theme="1"/>
      <name val="微软雅黑"/>
      <family val="2"/>
      <charset val="134"/>
    </font>
    <font>
      <sz val="9"/>
      <name val="等线"/>
      <family val="3"/>
      <charset val="134"/>
      <scheme val="minor"/>
    </font>
    <font>
      <sz val="9"/>
      <name val="微软雅黑"/>
      <family val="2"/>
      <charset val="134"/>
    </font>
    <font>
      <sz val="9"/>
      <color rgb="FFFF0000"/>
      <name val="微软雅黑"/>
      <family val="2"/>
      <charset val="134"/>
    </font>
    <font>
      <sz val="11"/>
      <color theme="1"/>
      <name val="等线"/>
      <family val="2"/>
      <scheme val="minor"/>
    </font>
    <font>
      <sz val="8"/>
      <name val="MS Sans Serif"/>
      <charset val="1"/>
    </font>
    <font>
      <sz val="9"/>
      <name val="宋体"/>
      <family val="3"/>
      <charset val="134"/>
    </font>
    <font>
      <sz val="8"/>
      <name val="宋体"/>
      <family val="3"/>
      <charset val="134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6" fillId="0" borderId="0" applyFont="0" applyFill="0" applyBorder="0" applyAlignment="0" applyProtection="0">
      <alignment vertical="center"/>
    </xf>
  </cellStyleXfs>
  <cellXfs count="59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4" fillId="2" borderId="1" xfId="0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176" fontId="1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177" fontId="1" fillId="3" borderId="1" xfId="0" applyNumberFormat="1" applyFont="1" applyFill="1" applyBorder="1" applyAlignment="1">
      <alignment horizontal="center" vertical="center"/>
    </xf>
    <xf numFmtId="178" fontId="0" fillId="0" borderId="1" xfId="0" applyNumberFormat="1" applyBorder="1" applyAlignment="1">
      <alignment horizontal="center" vertical="center"/>
    </xf>
    <xf numFmtId="178" fontId="0" fillId="0" borderId="0" xfId="0" applyNumberFormat="1" applyAlignment="1">
      <alignment horizontal="center"/>
    </xf>
    <xf numFmtId="0" fontId="2" fillId="4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178" fontId="2" fillId="5" borderId="1" xfId="0" applyNumberFormat="1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178" fontId="0" fillId="5" borderId="1" xfId="0" applyNumberForma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176" fontId="1" fillId="6" borderId="1" xfId="0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176" fontId="1" fillId="4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78" fontId="0" fillId="0" borderId="0" xfId="0" applyNumberFormat="1" applyAlignment="1"/>
    <xf numFmtId="0" fontId="0" fillId="0" borderId="1" xfId="0" applyBorder="1"/>
    <xf numFmtId="0" fontId="2" fillId="0" borderId="1" xfId="0" applyFont="1" applyBorder="1" applyAlignment="1">
      <alignment vertical="center" wrapText="1"/>
    </xf>
    <xf numFmtId="0" fontId="2" fillId="8" borderId="1" xfId="0" applyFont="1" applyFill="1" applyBorder="1" applyAlignment="1">
      <alignment vertical="center"/>
    </xf>
    <xf numFmtId="0" fontId="7" fillId="0" borderId="12" xfId="1" applyNumberFormat="1" applyFont="1" applyFill="1" applyBorder="1" applyAlignment="1" applyProtection="1">
      <alignment horizontal="left" vertical="top" wrapText="1"/>
    </xf>
    <xf numFmtId="0" fontId="7" fillId="0" borderId="12" xfId="1" applyNumberFormat="1" applyFont="1" applyFill="1" applyBorder="1" applyAlignment="1" applyProtection="1">
      <alignment horizontal="right" vertical="top" wrapText="1"/>
    </xf>
    <xf numFmtId="0" fontId="0" fillId="0" borderId="13" xfId="0" applyBorder="1"/>
    <xf numFmtId="14" fontId="0" fillId="0" borderId="13" xfId="0" applyNumberFormat="1" applyBorder="1"/>
    <xf numFmtId="0" fontId="2" fillId="0" borderId="5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2" fillId="7" borderId="2" xfId="0" applyFont="1" applyFill="1" applyBorder="1" applyAlignment="1">
      <alignment horizontal="center" vertical="center"/>
    </xf>
    <xf numFmtId="0" fontId="2" fillId="7" borderId="3" xfId="0" applyFont="1" applyFill="1" applyBorder="1" applyAlignment="1">
      <alignment horizontal="center" vertical="center"/>
    </xf>
    <xf numFmtId="0" fontId="2" fillId="7" borderId="4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2" fillId="6" borderId="2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0" fillId="0" borderId="7" xfId="0" applyFill="1" applyBorder="1"/>
  </cellXfs>
  <cellStyles count="2">
    <cellStyle name="百分比" xfId="1" builtinId="5"/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0"/>
  <sheetViews>
    <sheetView topLeftCell="A7" workbookViewId="0">
      <selection activeCell="E19" sqref="E19"/>
    </sheetView>
  </sheetViews>
  <sheetFormatPr defaultRowHeight="13.5"/>
  <cols>
    <col min="1" max="1" width="11.375" customWidth="1"/>
    <col min="2" max="2" width="26.25" customWidth="1"/>
    <col min="3" max="3" width="10.25" customWidth="1"/>
    <col min="4" max="4" width="7.25" style="1" customWidth="1"/>
    <col min="5" max="5" width="8.625" style="1" customWidth="1"/>
    <col min="6" max="6" width="10.75" style="1" customWidth="1"/>
    <col min="7" max="7" width="8.75" style="1" customWidth="1"/>
    <col min="8" max="8" width="7.25" style="1" customWidth="1"/>
    <col min="9" max="9" width="11.75" style="16" customWidth="1"/>
    <col min="10" max="10" width="10" style="1" customWidth="1"/>
    <col min="11" max="11" width="10.25" style="1" customWidth="1"/>
    <col min="12" max="12" width="10.5" style="1" bestFit="1" customWidth="1"/>
    <col min="13" max="13" width="5.75" style="1" customWidth="1"/>
    <col min="14" max="14" width="4.875" style="1" customWidth="1"/>
    <col min="15" max="15" width="6.875" style="1" customWidth="1"/>
    <col min="16" max="16" width="23.125" style="1" customWidth="1"/>
  </cols>
  <sheetData>
    <row r="1" spans="1:16" ht="22.9" customHeight="1">
      <c r="A1" s="36" t="s">
        <v>0</v>
      </c>
      <c r="B1" s="36" t="s">
        <v>2</v>
      </c>
      <c r="C1" s="36" t="s">
        <v>4</v>
      </c>
      <c r="D1" s="39" t="s">
        <v>32</v>
      </c>
      <c r="E1" s="54" t="s">
        <v>29</v>
      </c>
      <c r="F1" s="55"/>
      <c r="G1" s="42" t="s">
        <v>28</v>
      </c>
      <c r="H1" s="43"/>
      <c r="I1" s="43"/>
      <c r="J1" s="43"/>
      <c r="K1" s="43"/>
      <c r="L1" s="43"/>
      <c r="M1" s="43"/>
      <c r="N1" s="43"/>
      <c r="O1" s="44"/>
      <c r="P1" s="3" t="s">
        <v>23</v>
      </c>
    </row>
    <row r="2" spans="1:16" ht="20.45" customHeight="1">
      <c r="A2" s="37"/>
      <c r="B2" s="37"/>
      <c r="C2" s="37"/>
      <c r="D2" s="40"/>
      <c r="E2" s="56"/>
      <c r="F2" s="57"/>
      <c r="G2" s="45" t="s">
        <v>34</v>
      </c>
      <c r="H2" s="46"/>
      <c r="I2" s="47"/>
      <c r="J2" s="48" t="s">
        <v>35</v>
      </c>
      <c r="K2" s="49"/>
      <c r="L2" s="50"/>
      <c r="M2" s="51" t="s">
        <v>22</v>
      </c>
      <c r="N2" s="52"/>
      <c r="O2" s="53"/>
      <c r="P2" s="3"/>
    </row>
    <row r="3" spans="1:16" ht="27.6" customHeight="1">
      <c r="A3" s="38"/>
      <c r="B3" s="38"/>
      <c r="C3" s="38"/>
      <c r="D3" s="41"/>
      <c r="E3" s="12" t="s">
        <v>26</v>
      </c>
      <c r="F3" s="12" t="s">
        <v>27</v>
      </c>
      <c r="G3" s="18" t="s">
        <v>33</v>
      </c>
      <c r="H3" s="18" t="s">
        <v>30</v>
      </c>
      <c r="I3" s="19" t="s">
        <v>31</v>
      </c>
      <c r="J3" s="22" t="s">
        <v>14</v>
      </c>
      <c r="K3" s="22" t="s">
        <v>30</v>
      </c>
      <c r="L3" s="22" t="s">
        <v>31</v>
      </c>
      <c r="M3" s="17" t="s">
        <v>22</v>
      </c>
      <c r="N3" s="17" t="s">
        <v>30</v>
      </c>
      <c r="O3" s="17" t="s">
        <v>31</v>
      </c>
      <c r="P3" s="3"/>
    </row>
    <row r="4" spans="1:16" ht="27.6" customHeight="1">
      <c r="A4" s="4" t="s">
        <v>42</v>
      </c>
      <c r="B4" s="4" t="s">
        <v>15</v>
      </c>
      <c r="C4" s="4" t="s">
        <v>7</v>
      </c>
      <c r="D4" s="27">
        <v>5300</v>
      </c>
      <c r="E4" s="13">
        <v>1.1599999999999999</v>
      </c>
      <c r="F4" s="13">
        <f>E4*D4</f>
        <v>6148</v>
      </c>
      <c r="G4" s="20">
        <v>2.0124</v>
      </c>
      <c r="H4" s="20">
        <v>2352</v>
      </c>
      <c r="I4" s="21">
        <f>H4*G4</f>
        <v>4733.1647999999996</v>
      </c>
      <c r="J4" s="23">
        <v>2.1163400000000001</v>
      </c>
      <c r="K4" s="23">
        <v>3000</v>
      </c>
      <c r="L4" s="23">
        <f>K4*J4</f>
        <v>6349.02</v>
      </c>
      <c r="M4" s="25"/>
      <c r="N4" s="25"/>
      <c r="O4" s="25"/>
      <c r="P4" s="6" t="s">
        <v>36</v>
      </c>
    </row>
    <row r="5" spans="1:16" ht="27.6" customHeight="1">
      <c r="A5" s="4" t="s">
        <v>43</v>
      </c>
      <c r="B5" s="4" t="s">
        <v>16</v>
      </c>
      <c r="C5" s="4" t="s">
        <v>12</v>
      </c>
      <c r="D5" s="27">
        <v>5800</v>
      </c>
      <c r="E5" s="13">
        <v>1.1499999999999999</v>
      </c>
      <c r="F5" s="13">
        <f t="shared" ref="F5:F13" si="0">E5*D5</f>
        <v>6669.9999999999991</v>
      </c>
      <c r="G5" s="20">
        <v>1.7199</v>
      </c>
      <c r="H5" s="20">
        <v>4272</v>
      </c>
      <c r="I5" s="21">
        <f t="shared" ref="I5:I13" si="1">H5*G5</f>
        <v>7347.4128000000001</v>
      </c>
      <c r="J5" s="23">
        <v>2.1120199999999998</v>
      </c>
      <c r="K5" s="23">
        <v>1528</v>
      </c>
      <c r="L5" s="23">
        <f t="shared" ref="L5:L13" si="2">K5*J5</f>
        <v>3227.1665599999997</v>
      </c>
      <c r="M5" s="25"/>
      <c r="N5" s="25"/>
      <c r="O5" s="25"/>
      <c r="P5" s="6" t="s">
        <v>36</v>
      </c>
    </row>
    <row r="6" spans="1:16" ht="27.6" customHeight="1">
      <c r="A6" s="4" t="s">
        <v>44</v>
      </c>
      <c r="B6" s="4" t="s">
        <v>17</v>
      </c>
      <c r="C6" s="4" t="s">
        <v>3</v>
      </c>
      <c r="D6" s="27">
        <v>1200</v>
      </c>
      <c r="E6" s="13">
        <v>6.1</v>
      </c>
      <c r="F6" s="13">
        <f t="shared" si="0"/>
        <v>7320</v>
      </c>
      <c r="G6" s="20">
        <v>12.8817</v>
      </c>
      <c r="H6" s="20">
        <v>1200</v>
      </c>
      <c r="I6" s="21">
        <f t="shared" si="1"/>
        <v>15458.04</v>
      </c>
      <c r="J6" s="23"/>
      <c r="K6" s="23"/>
      <c r="L6" s="23">
        <f t="shared" si="2"/>
        <v>0</v>
      </c>
      <c r="M6" s="25"/>
      <c r="N6" s="25"/>
      <c r="O6" s="25"/>
      <c r="P6" s="6" t="s">
        <v>37</v>
      </c>
    </row>
    <row r="7" spans="1:16" ht="27.6" customHeight="1">
      <c r="A7" s="4" t="s">
        <v>45</v>
      </c>
      <c r="B7" s="4" t="s">
        <v>18</v>
      </c>
      <c r="C7" s="4" t="s">
        <v>13</v>
      </c>
      <c r="D7" s="27">
        <v>18000</v>
      </c>
      <c r="E7" s="13">
        <v>0.22</v>
      </c>
      <c r="F7" s="13">
        <f t="shared" si="0"/>
        <v>3960</v>
      </c>
      <c r="G7" s="20">
        <v>0.63998999999999995</v>
      </c>
      <c r="H7" s="20">
        <v>12709</v>
      </c>
      <c r="I7" s="21">
        <f t="shared" si="1"/>
        <v>8133.6329099999994</v>
      </c>
      <c r="J7" s="23">
        <v>0.69360999999999995</v>
      </c>
      <c r="K7" s="23">
        <v>6000</v>
      </c>
      <c r="L7" s="23">
        <f t="shared" si="2"/>
        <v>4161.66</v>
      </c>
      <c r="M7" s="25"/>
      <c r="N7" s="25"/>
      <c r="O7" s="25"/>
      <c r="P7" s="6" t="s">
        <v>36</v>
      </c>
    </row>
    <row r="8" spans="1:16" ht="27.6" customHeight="1">
      <c r="A8" s="31" t="s">
        <v>46</v>
      </c>
      <c r="B8" s="31" t="s">
        <v>19</v>
      </c>
      <c r="C8" s="31" t="s">
        <v>6</v>
      </c>
      <c r="D8" s="27">
        <v>3000</v>
      </c>
      <c r="E8" s="13">
        <v>2.2799999999999998</v>
      </c>
      <c r="F8" s="13">
        <f t="shared" si="0"/>
        <v>6839.9999999999991</v>
      </c>
      <c r="G8" s="20"/>
      <c r="H8" s="20"/>
      <c r="I8" s="21">
        <f t="shared" si="1"/>
        <v>0</v>
      </c>
      <c r="J8" s="23">
        <v>6.9318400000000002</v>
      </c>
      <c r="K8" s="23">
        <v>3000</v>
      </c>
      <c r="L8" s="23">
        <f t="shared" si="2"/>
        <v>20795.52</v>
      </c>
      <c r="M8" s="25"/>
      <c r="N8" s="25"/>
      <c r="O8" s="25"/>
      <c r="P8" s="6" t="s">
        <v>38</v>
      </c>
    </row>
    <row r="9" spans="1:16" ht="40.5" customHeight="1">
      <c r="A9" s="4" t="s">
        <v>47</v>
      </c>
      <c r="B9" s="7" t="s">
        <v>25</v>
      </c>
      <c r="C9" s="7" t="s">
        <v>11</v>
      </c>
      <c r="D9" s="27">
        <v>6000</v>
      </c>
      <c r="E9" s="13">
        <v>1.55</v>
      </c>
      <c r="F9" s="13">
        <f t="shared" si="0"/>
        <v>9300</v>
      </c>
      <c r="G9" s="20"/>
      <c r="H9" s="20"/>
      <c r="I9" s="21">
        <f t="shared" si="1"/>
        <v>0</v>
      </c>
      <c r="J9" s="23"/>
      <c r="K9" s="23"/>
      <c r="L9" s="23">
        <f t="shared" si="2"/>
        <v>0</v>
      </c>
      <c r="M9" s="25">
        <v>2.09</v>
      </c>
      <c r="N9" s="25">
        <v>6000</v>
      </c>
      <c r="O9" s="25">
        <f>N9*M9</f>
        <v>12540</v>
      </c>
      <c r="P9" s="11" t="s">
        <v>39</v>
      </c>
    </row>
    <row r="10" spans="1:16" ht="27.6" customHeight="1">
      <c r="A10" s="8" t="s">
        <v>48</v>
      </c>
      <c r="B10" s="8" t="s">
        <v>20</v>
      </c>
      <c r="C10" s="8" t="s">
        <v>9</v>
      </c>
      <c r="D10" s="27">
        <v>20000</v>
      </c>
      <c r="E10" s="14">
        <v>0.49</v>
      </c>
      <c r="F10" s="13">
        <f t="shared" si="0"/>
        <v>9800</v>
      </c>
      <c r="G10" s="20">
        <v>1.8369</v>
      </c>
      <c r="H10" s="20">
        <f>8445+5875</f>
        <v>14320</v>
      </c>
      <c r="I10" s="21">
        <f t="shared" si="1"/>
        <v>26304.407999999999</v>
      </c>
      <c r="J10" s="24">
        <v>1.7562</v>
      </c>
      <c r="K10" s="23">
        <v>1000</v>
      </c>
      <c r="L10" s="23">
        <f t="shared" si="2"/>
        <v>1756.2</v>
      </c>
      <c r="M10" s="26"/>
      <c r="N10" s="26"/>
      <c r="O10" s="26"/>
      <c r="P10" s="9" t="s">
        <v>41</v>
      </c>
    </row>
    <row r="11" spans="1:16" ht="27.6" customHeight="1">
      <c r="A11" s="8" t="s">
        <v>49</v>
      </c>
      <c r="B11" s="8" t="s">
        <v>21</v>
      </c>
      <c r="C11" s="8"/>
      <c r="D11" s="27">
        <v>2500</v>
      </c>
      <c r="E11" s="13">
        <v>3</v>
      </c>
      <c r="F11" s="13">
        <f t="shared" si="0"/>
        <v>7500</v>
      </c>
      <c r="G11" s="20"/>
      <c r="H11" s="20"/>
      <c r="I11" s="21">
        <f t="shared" si="1"/>
        <v>0</v>
      </c>
      <c r="J11" s="23">
        <v>1.7608200000000001</v>
      </c>
      <c r="K11" s="23">
        <v>2500</v>
      </c>
      <c r="L11" s="23">
        <f t="shared" si="2"/>
        <v>4402.05</v>
      </c>
      <c r="M11" s="25"/>
      <c r="N11" s="25"/>
      <c r="O11" s="25"/>
      <c r="P11" s="6" t="s">
        <v>38</v>
      </c>
    </row>
    <row r="12" spans="1:16" ht="27.6" customHeight="1">
      <c r="A12" s="8" t="s">
        <v>50</v>
      </c>
      <c r="B12" s="8" t="s">
        <v>1</v>
      </c>
      <c r="C12" s="8" t="s">
        <v>5</v>
      </c>
      <c r="D12" s="27">
        <v>1000</v>
      </c>
      <c r="E12" s="13">
        <v>10.16</v>
      </c>
      <c r="F12" s="13">
        <f t="shared" si="0"/>
        <v>10160</v>
      </c>
      <c r="G12" s="20">
        <v>15.116400000000001</v>
      </c>
      <c r="H12" s="20">
        <v>1000</v>
      </c>
      <c r="I12" s="21">
        <f t="shared" si="1"/>
        <v>15116.4</v>
      </c>
      <c r="J12" s="23"/>
      <c r="K12" s="23"/>
      <c r="L12" s="23">
        <f t="shared" si="2"/>
        <v>0</v>
      </c>
      <c r="M12" s="25"/>
      <c r="N12" s="25"/>
      <c r="O12" s="25"/>
      <c r="P12" s="6" t="s">
        <v>37</v>
      </c>
    </row>
    <row r="13" spans="1:16" ht="27.6" customHeight="1">
      <c r="A13" s="8" t="s">
        <v>51</v>
      </c>
      <c r="B13" s="30" t="s">
        <v>10</v>
      </c>
      <c r="C13" s="8" t="s">
        <v>8</v>
      </c>
      <c r="D13" s="27">
        <v>3000</v>
      </c>
      <c r="E13" s="13">
        <v>8.4000000000000005E-2</v>
      </c>
      <c r="F13" s="13">
        <f t="shared" si="0"/>
        <v>252.00000000000003</v>
      </c>
      <c r="G13" s="20">
        <v>0.18368999999999999</v>
      </c>
      <c r="H13" s="20">
        <v>3000</v>
      </c>
      <c r="I13" s="21">
        <f t="shared" si="1"/>
        <v>551.06999999999994</v>
      </c>
      <c r="J13" s="23"/>
      <c r="K13" s="23"/>
      <c r="L13" s="23">
        <f t="shared" si="2"/>
        <v>0</v>
      </c>
      <c r="M13" s="25"/>
      <c r="N13" s="25"/>
      <c r="O13" s="25"/>
      <c r="P13" s="11" t="s">
        <v>24</v>
      </c>
    </row>
    <row r="14" spans="1:16" ht="27.6" customHeight="1">
      <c r="A14" s="32" t="s">
        <v>52</v>
      </c>
      <c r="B14" s="32" t="s">
        <v>55</v>
      </c>
      <c r="C14" s="32" t="s">
        <v>58</v>
      </c>
      <c r="D14" s="33">
        <v>10000</v>
      </c>
      <c r="E14" s="13"/>
      <c r="F14" s="13"/>
      <c r="G14" s="20"/>
      <c r="H14" s="20"/>
      <c r="I14" s="21"/>
      <c r="J14" s="23"/>
      <c r="K14" s="23"/>
      <c r="L14" s="23"/>
      <c r="M14" s="25"/>
      <c r="N14" s="25"/>
      <c r="O14" s="25"/>
      <c r="P14" s="11"/>
    </row>
    <row r="15" spans="1:16" ht="27.6" customHeight="1">
      <c r="A15" s="32" t="s">
        <v>53</v>
      </c>
      <c r="B15" s="32" t="s">
        <v>56</v>
      </c>
      <c r="C15" s="32" t="s">
        <v>59</v>
      </c>
      <c r="D15" s="33">
        <v>10000</v>
      </c>
      <c r="E15" s="13"/>
      <c r="F15" s="13"/>
      <c r="G15" s="20"/>
      <c r="H15" s="20"/>
      <c r="I15" s="21"/>
      <c r="J15" s="23"/>
      <c r="K15" s="23"/>
      <c r="L15" s="23"/>
      <c r="M15" s="25"/>
      <c r="N15" s="25"/>
      <c r="O15" s="25"/>
      <c r="P15" s="11"/>
    </row>
    <row r="16" spans="1:16" ht="27.6" customHeight="1">
      <c r="A16" s="32" t="s">
        <v>54</v>
      </c>
      <c r="B16" s="32" t="s">
        <v>57</v>
      </c>
      <c r="C16" s="32" t="s">
        <v>60</v>
      </c>
      <c r="D16" s="33">
        <v>10000</v>
      </c>
      <c r="E16" s="13"/>
      <c r="F16" s="13"/>
      <c r="G16" s="20"/>
      <c r="H16" s="20"/>
      <c r="I16" s="21"/>
      <c r="J16" s="23"/>
      <c r="K16" s="23"/>
      <c r="L16" s="23"/>
      <c r="M16" s="25"/>
      <c r="N16" s="25"/>
      <c r="O16" s="25"/>
      <c r="P16" s="11"/>
    </row>
    <row r="17" spans="2:16" ht="22.9" customHeight="1">
      <c r="B17" s="2" t="s">
        <v>40</v>
      </c>
      <c r="C17" s="29"/>
      <c r="D17" s="5"/>
      <c r="E17" s="5"/>
      <c r="F17" s="10">
        <f>SUM(F4:F13)</f>
        <v>67950</v>
      </c>
      <c r="G17" s="10"/>
      <c r="H17" s="10"/>
      <c r="I17" s="15">
        <f>SUM(I4:I13)</f>
        <v>77644.128509999995</v>
      </c>
      <c r="J17" s="10"/>
      <c r="K17" s="10"/>
      <c r="L17" s="10">
        <f>SUM(L4:L13)</f>
        <v>40691.616560000002</v>
      </c>
      <c r="M17" s="10"/>
      <c r="N17" s="10"/>
      <c r="O17" s="10">
        <f>SUM(O9:O13)</f>
        <v>12540</v>
      </c>
      <c r="P17" s="15">
        <f>SUM(I17:O17)</f>
        <v>130875.74507</v>
      </c>
    </row>
    <row r="18" spans="2:16" ht="17.45" customHeight="1">
      <c r="I18" s="28">
        <v>1439.1</v>
      </c>
      <c r="J18" s="28"/>
      <c r="K18" s="28">
        <v>77644.28</v>
      </c>
      <c r="L18" s="28">
        <f>I18+K18</f>
        <v>79083.38</v>
      </c>
      <c r="M18" s="28"/>
      <c r="N18" s="28"/>
      <c r="O18" s="28"/>
    </row>
    <row r="19" spans="2:16">
      <c r="L19" s="16">
        <f>L18-19.56</f>
        <v>79063.820000000007</v>
      </c>
    </row>
    <row r="20" spans="2:16">
      <c r="I20" s="16">
        <f>SUM(I17:I19)</f>
        <v>79083.228510000001</v>
      </c>
      <c r="J20" s="16">
        <f>I20-19.56</f>
        <v>79063.668510000003</v>
      </c>
    </row>
  </sheetData>
  <mergeCells count="9">
    <mergeCell ref="A1:A3"/>
    <mergeCell ref="B1:B3"/>
    <mergeCell ref="C1:C3"/>
    <mergeCell ref="D1:D3"/>
    <mergeCell ref="G1:O1"/>
    <mergeCell ref="G2:I2"/>
    <mergeCell ref="J2:L2"/>
    <mergeCell ref="M2:O2"/>
    <mergeCell ref="E1:F2"/>
  </mergeCells>
  <phoneticPr fontId="3" type="noConversion"/>
  <pageMargins left="0.7" right="0.7" top="0.75" bottom="0.75" header="0.3" footer="0.3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12"/>
  <sheetViews>
    <sheetView tabSelected="1" workbookViewId="0">
      <selection activeCell="G2" sqref="G2"/>
    </sheetView>
  </sheetViews>
  <sheetFormatPr defaultRowHeight="13.5"/>
  <cols>
    <col min="1" max="1" width="12.75" bestFit="1" customWidth="1"/>
    <col min="2" max="2" width="20.5" bestFit="1" customWidth="1"/>
    <col min="3" max="3" width="11.625" bestFit="1" customWidth="1"/>
    <col min="6" max="6" width="13.75" customWidth="1"/>
  </cols>
  <sheetData>
    <row r="1" spans="1:9">
      <c r="A1" s="34" t="s">
        <v>61</v>
      </c>
      <c r="B1" s="34" t="s">
        <v>2</v>
      </c>
      <c r="C1" s="34" t="s">
        <v>62</v>
      </c>
      <c r="D1" s="34" t="s">
        <v>63</v>
      </c>
      <c r="E1" s="34" t="s">
        <v>64</v>
      </c>
      <c r="F1" s="34" t="s">
        <v>65</v>
      </c>
      <c r="G1" s="34" t="s">
        <v>66</v>
      </c>
    </row>
    <row r="2" spans="1:9">
      <c r="A2" s="34" t="s">
        <v>82</v>
      </c>
      <c r="B2" s="34" t="s">
        <v>67</v>
      </c>
      <c r="C2" s="35">
        <v>43032</v>
      </c>
      <c r="D2" s="34">
        <v>128000</v>
      </c>
      <c r="E2" s="34">
        <v>2.1000000000000001E-2</v>
      </c>
      <c r="F2" s="34" t="s">
        <v>68</v>
      </c>
      <c r="G2" s="34" t="s">
        <v>69</v>
      </c>
      <c r="H2" s="58">
        <v>84000</v>
      </c>
      <c r="I2">
        <f>D2-H2</f>
        <v>44000</v>
      </c>
    </row>
    <row r="3" spans="1:9">
      <c r="A3" s="34" t="s">
        <v>83</v>
      </c>
      <c r="B3" s="34" t="s">
        <v>70</v>
      </c>
      <c r="C3" s="35">
        <v>43039</v>
      </c>
      <c r="D3" s="34">
        <v>140000</v>
      </c>
      <c r="E3" s="34">
        <v>4.2000000000000003E-2</v>
      </c>
      <c r="F3" s="34" t="s">
        <v>71</v>
      </c>
      <c r="G3" s="34" t="s">
        <v>72</v>
      </c>
      <c r="H3" s="58">
        <v>90000</v>
      </c>
      <c r="I3">
        <f>D3-H3</f>
        <v>50000</v>
      </c>
    </row>
    <row r="4" spans="1:9">
      <c r="A4" s="34" t="s">
        <v>84</v>
      </c>
      <c r="B4" s="34" t="s">
        <v>73</v>
      </c>
      <c r="C4" s="35">
        <v>43039</v>
      </c>
      <c r="D4" s="34">
        <v>20000</v>
      </c>
      <c r="E4" s="34">
        <v>6.0000000000000001E-3</v>
      </c>
      <c r="F4" s="34" t="s">
        <v>71</v>
      </c>
      <c r="G4" s="34" t="s">
        <v>74</v>
      </c>
    </row>
    <row r="5" spans="1:9">
      <c r="A5" s="34"/>
      <c r="B5" s="34"/>
      <c r="C5" s="35"/>
      <c r="D5" s="34"/>
      <c r="E5" s="34"/>
      <c r="F5" s="34"/>
      <c r="G5" s="34"/>
    </row>
    <row r="6" spans="1:9">
      <c r="A6" s="34" t="s">
        <v>85</v>
      </c>
      <c r="B6" s="34" t="s">
        <v>75</v>
      </c>
      <c r="C6" s="35">
        <v>43061</v>
      </c>
      <c r="D6" s="34">
        <v>30000</v>
      </c>
      <c r="E6" s="34">
        <v>6.0000000000000001E-3</v>
      </c>
      <c r="F6" s="34" t="s">
        <v>71</v>
      </c>
      <c r="G6" s="34" t="s">
        <v>74</v>
      </c>
      <c r="H6">
        <v>115000</v>
      </c>
    </row>
    <row r="7" spans="1:9">
      <c r="A7" s="34" t="s">
        <v>86</v>
      </c>
      <c r="B7" s="34" t="s">
        <v>76</v>
      </c>
      <c r="C7" s="35">
        <v>43061</v>
      </c>
      <c r="D7" s="34">
        <v>20000</v>
      </c>
      <c r="E7" s="34">
        <v>0.01</v>
      </c>
      <c r="F7" s="34" t="s">
        <v>71</v>
      </c>
      <c r="G7" s="34" t="s">
        <v>74</v>
      </c>
    </row>
    <row r="8" spans="1:9">
      <c r="A8" s="34" t="s">
        <v>87</v>
      </c>
      <c r="B8" s="34" t="s">
        <v>77</v>
      </c>
      <c r="C8" s="35">
        <v>43039</v>
      </c>
      <c r="D8" s="34">
        <v>15000</v>
      </c>
      <c r="E8" s="34">
        <v>5.4999999999999997E-3</v>
      </c>
      <c r="F8" s="34" t="s">
        <v>71</v>
      </c>
      <c r="G8" s="34" t="s">
        <v>74</v>
      </c>
    </row>
    <row r="9" spans="1:9">
      <c r="A9" s="34" t="s">
        <v>88</v>
      </c>
      <c r="B9" s="34" t="s">
        <v>78</v>
      </c>
      <c r="C9" s="35">
        <v>43061</v>
      </c>
      <c r="D9" s="34">
        <v>30000</v>
      </c>
      <c r="E9" s="34">
        <v>6.0000000000000001E-3</v>
      </c>
      <c r="F9" s="34" t="s">
        <v>71</v>
      </c>
      <c r="G9" s="34" t="s">
        <v>74</v>
      </c>
    </row>
    <row r="10" spans="1:9">
      <c r="A10" s="34" t="s">
        <v>89</v>
      </c>
      <c r="B10" s="34" t="s">
        <v>79</v>
      </c>
      <c r="C10" s="35">
        <v>43056</v>
      </c>
      <c r="D10" s="34">
        <v>190000</v>
      </c>
      <c r="E10" s="34">
        <v>3.5000000000000003E-2</v>
      </c>
      <c r="F10" s="34" t="s">
        <v>80</v>
      </c>
      <c r="G10" s="34" t="s">
        <v>81</v>
      </c>
      <c r="H10" s="58">
        <v>40000</v>
      </c>
      <c r="I10">
        <f>D10-H10</f>
        <v>150000</v>
      </c>
    </row>
    <row r="12" spans="1:9">
      <c r="D12">
        <f>SUM(D2:D10)</f>
        <v>573000</v>
      </c>
    </row>
  </sheetData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2018-01-03T07:33:14Z</dcterms:created>
  <dcterms:modified xsi:type="dcterms:W3CDTF">2018-01-10T04:01:07Z</dcterms:modified>
</cp:coreProperties>
</file>